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738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<sst xmlns="http://schemas.openxmlformats.org/spreadsheetml/2006/main" count="684" uniqueCount="351">
  <si>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</si>
  <si>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</si>
  <si>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</si>
  <si>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</si>
  <si>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</si>
  <si>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</si>
  <si>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</si>
  <si>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</si>
  <si>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</si>
  <si>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</si>
  <si>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</si>
  <si>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</si>
  <si>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</si>
  <si>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</si>
  <si>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</si>
  <si>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Озеленение</t>
  </si>
  <si>
    <t>0707</t>
  </si>
  <si>
    <t>0800</t>
  </si>
  <si>
    <t>НАЦИОНАЛЬНАЯ БЕЗОПАСНОСТЬ И ПРАВООХРАНИТЕЛЬНАЯ ДЕЯТЕЛЬНОСТЬ</t>
  </si>
  <si>
    <t>Социальное обеспечение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</si>
  <si>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</si>
  <si>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</si>
  <si>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</si>
  <si>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</si>
  <si>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</si>
  <si>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</si>
  <si>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</si>
  <si>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</si>
  <si>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ГРБС</t>
  </si>
  <si>
    <t>1.1</t>
  </si>
  <si>
    <t>ДЕПУТАТЫ ПРЕДСТАВИТЕЛЬНОГО ОРГАНА МУНИЦИПАЛЬНОГО ОБРАЗОВАНИЯ</t>
  </si>
  <si>
    <t>1.1.1</t>
  </si>
  <si>
    <t>1.1.1.1</t>
  </si>
  <si>
    <t>1.2.1</t>
  </si>
  <si>
    <t>1.2.1.1</t>
  </si>
  <si>
    <t>2.1</t>
  </si>
  <si>
    <t>ГЛАВА  МЕСТНОЙ АДМИНИСТРАЦИИ</t>
  </si>
  <si>
    <t>3.1</t>
  </si>
  <si>
    <t>3.1.1</t>
  </si>
  <si>
    <t>4</t>
  </si>
  <si>
    <t>4.1</t>
  </si>
  <si>
    <t>5</t>
  </si>
  <si>
    <t>5.1</t>
  </si>
  <si>
    <t>6</t>
  </si>
  <si>
    <t>6.1</t>
  </si>
  <si>
    <t>977</t>
  </si>
  <si>
    <t>7.1</t>
  </si>
  <si>
    <t>7.1.1</t>
  </si>
  <si>
    <t>Участие в акциях поклонения потомков</t>
  </si>
  <si>
    <t>1</t>
  </si>
  <si>
    <t>2</t>
  </si>
  <si>
    <t>3</t>
  </si>
  <si>
    <t>1.3.1</t>
  </si>
  <si>
    <t>1.3.1.1</t>
  </si>
  <si>
    <t>1.4.1</t>
  </si>
  <si>
    <t>2.1.1.</t>
  </si>
  <si>
    <t>4.1.1</t>
  </si>
  <si>
    <t>4.1.1.1.1</t>
  </si>
  <si>
    <t>5.1.1</t>
  </si>
  <si>
    <t>6.1.1</t>
  </si>
  <si>
    <t>Оплата работ, услуг</t>
  </si>
  <si>
    <t>0503</t>
  </si>
  <si>
    <t>ОХРАНА СЕМЬИ И ДЕТСТВА</t>
  </si>
  <si>
    <t>Расходы на выплату пособий на детей, находящихся под опекой (попечительством), и детей, воспитывающихся в приемных семьях</t>
  </si>
  <si>
    <t>1.2</t>
  </si>
  <si>
    <t>0113</t>
  </si>
  <si>
    <t>1202</t>
  </si>
  <si>
    <t>1101</t>
  </si>
  <si>
    <t>0111</t>
  </si>
  <si>
    <t>СРЕДСТВА МАССОВОЙ ИНФОРМАЦИИ</t>
  </si>
  <si>
    <t xml:space="preserve">ФИЗИЧЕСКАЯ КУЛЬТУРА </t>
  </si>
  <si>
    <t>1200</t>
  </si>
  <si>
    <t>1100</t>
  </si>
  <si>
    <t>8</t>
  </si>
  <si>
    <t>1004</t>
  </si>
  <si>
    <t>7</t>
  </si>
  <si>
    <t>1.4.1.1</t>
  </si>
  <si>
    <t>2.1.1.2</t>
  </si>
  <si>
    <t>2.1.1.2.1</t>
  </si>
  <si>
    <t>Социальное обеспечение населения</t>
  </si>
  <si>
    <t xml:space="preserve">Текущий ремонт придомовых территорий и территорий дворов, включая проезды и вьезды, пешеходные дорожки </t>
  </si>
  <si>
    <t>Благоустройство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</si>
  <si>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</si>
  <si>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</si>
  <si>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7.2.1</t>
  </si>
  <si>
    <t>7.2.1.1</t>
  </si>
  <si>
    <t>7.2.2</t>
  </si>
  <si>
    <t>7.2.2.1</t>
  </si>
  <si>
    <t>8.1</t>
  </si>
  <si>
    <t>8.1.1</t>
  </si>
  <si>
    <t>9</t>
  </si>
  <si>
    <t>9.1.</t>
  </si>
  <si>
    <t>9.1.1.</t>
  </si>
  <si>
    <t>9.1.1.1</t>
  </si>
  <si>
    <t>7.2</t>
  </si>
  <si>
    <t>7.2.1.1.1</t>
  </si>
  <si>
    <t>7.2.2.1.1</t>
  </si>
  <si>
    <t>Обустройство и содержание детских площадок</t>
  </si>
  <si>
    <t>7.1.1.1</t>
  </si>
  <si>
    <t>Расходы на предоставление доплат к пенсии лицам, замещавшим муниципальные должности и должности муниицпальной службы</t>
  </si>
  <si>
    <t>870</t>
  </si>
  <si>
    <t>120</t>
  </si>
  <si>
    <t>ЦЕНТРАЛЬНЫЙ АППАРАТ МЕСТНОЙ АДМИНИСТРАЦИИ</t>
  </si>
  <si>
    <t>Расходы на выплаты пернсоналу органов местного самоуправления</t>
  </si>
  <si>
    <t>Фонд оплаты труда и страховые взносы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</si>
  <si>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</si>
  <si>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</si>
  <si>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</si>
  <si>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</si>
  <si>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1.3.2.3</t>
  </si>
  <si>
    <t>1.3.2.4</t>
  </si>
  <si>
    <t>0400</t>
  </si>
  <si>
    <t>7.1.1.1.1</t>
  </si>
  <si>
    <t>9.1.1.1.1</t>
  </si>
  <si>
    <t>4.1.1.1.</t>
  </si>
  <si>
    <t>4.1.1.3</t>
  </si>
  <si>
    <t>4.1.1.4</t>
  </si>
  <si>
    <t>4.1.1.4.1</t>
  </si>
  <si>
    <t>4.1.1.5</t>
  </si>
  <si>
    <t>4.1.1.5.1</t>
  </si>
  <si>
    <t>4.1.1.6</t>
  </si>
  <si>
    <t>4.1.1.6.1</t>
  </si>
  <si>
    <t>Исполнено (тыс. руб.)</t>
  </si>
  <si>
    <t>% исполнения</t>
  </si>
  <si>
    <t xml:space="preserve">Утверждено  (тыс. руб.) </t>
  </si>
  <si>
    <t>885</t>
  </si>
  <si>
    <t>100</t>
  </si>
  <si>
    <t>200</t>
  </si>
  <si>
    <t>240</t>
  </si>
  <si>
    <t>850</t>
  </si>
  <si>
    <t>800</t>
  </si>
  <si>
    <t>300</t>
  </si>
  <si>
    <t>310</t>
  </si>
  <si>
    <t>ЦЕНТРАЛЬНЫЙ АППАРАТ МУНИЦИПАЛЬНОГО ОБРАЗОВАНИЯ</t>
  </si>
  <si>
    <t>Резерные средства</t>
  </si>
  <si>
    <t>Расходы по уплате членских взносов Совету муниципальных образований Санкт-Петербурга</t>
  </si>
  <si>
    <t>Иные бюджетные ассигнования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</si>
  <si>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</si>
  <si>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</si>
  <si>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</si>
  <si>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</si>
  <si>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от _______________  № __</t>
  </si>
  <si>
    <t>НАЦИОНАЛЬНАЯ ЭКОНОМИКА</t>
  </si>
  <si>
    <t>Общеэкономические вопросы</t>
  </si>
  <si>
    <t>0401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</si>
  <si>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</si>
  <si>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Приложение № 2</t>
  </si>
  <si>
    <t>0020300020</t>
  </si>
  <si>
    <t>0020400020</t>
  </si>
  <si>
    <t>0020500030</t>
  </si>
  <si>
    <t>0020601030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</si>
  <si>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</si>
  <si>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00200G0850</t>
  </si>
  <si>
    <t>09200G0100</t>
  </si>
  <si>
    <t>0700100060</t>
  </si>
  <si>
    <t>0920500440</t>
  </si>
  <si>
    <t>2190300090</t>
  </si>
  <si>
    <t>7950701100</t>
  </si>
  <si>
    <t>0412</t>
  </si>
  <si>
    <t>3.2</t>
  </si>
  <si>
    <t>Другие вопросы в области национальной экономики</t>
  </si>
  <si>
    <t>3.2.1</t>
  </si>
  <si>
    <t>3450100100</t>
  </si>
  <si>
    <t>4.1.1.3.1</t>
  </si>
  <si>
    <t>Приобретение билетов в театры, на концерты, в цирк, зоопарк, аквапарк, океанариум, в музеи</t>
  </si>
  <si>
    <t>6.1.2</t>
  </si>
  <si>
    <t>Организация поздравления юбиляров-жителей МО МО Дворцовый округ</t>
  </si>
  <si>
    <t>Поздравление юбиляров семейной жизни</t>
  </si>
  <si>
    <t>6.1.3</t>
  </si>
  <si>
    <t>6.1.3.1.1.2</t>
  </si>
  <si>
    <t>Приобретение билетов, абонементов в концертные залы и театры</t>
  </si>
  <si>
    <t>6.1.3.1.1.3</t>
  </si>
  <si>
    <t>Проведение экскурсий</t>
  </si>
  <si>
    <t>51100G0860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</si>
  <si>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</si>
  <si>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</si>
  <si>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</si>
  <si>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</si>
  <si>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</si>
  <si>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</si>
  <si>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</si>
  <si>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0709</t>
  </si>
  <si>
    <t>5.2</t>
  </si>
  <si>
    <t>ДРУГИЕ ВОПРОСЫ В ОБЛАСТИ ОБРАЗОВАНИЯ</t>
  </si>
  <si>
    <t>123</t>
  </si>
  <si>
    <t>Профессиональная подготовка, переподготовка и повышение квалификации</t>
  </si>
  <si>
    <t>0705</t>
  </si>
  <si>
    <t>Расходы по организации проф.образования и доп.проф.образования выборных должностных лиц местного самоуправления</t>
  </si>
  <si>
    <t>5.2.1</t>
  </si>
  <si>
    <t>5.2.1.1</t>
  </si>
  <si>
    <t>5.2.1.2</t>
  </si>
  <si>
    <t>5.3</t>
  </si>
  <si>
    <t>5.3.1</t>
  </si>
  <si>
    <t>5.3.1.1</t>
  </si>
  <si>
    <t>5.3.1.1.1</t>
  </si>
  <si>
    <t>5.3.1.1.2</t>
  </si>
  <si>
    <t>5.3.1.1.3</t>
  </si>
  <si>
    <t>5.3.1.1.4</t>
  </si>
  <si>
    <t>5.4.1</t>
  </si>
  <si>
    <t>5.5.1</t>
  </si>
  <si>
    <t>5.6.1</t>
  </si>
  <si>
    <t>5.7.1</t>
  </si>
  <si>
    <t>5.8.1</t>
  </si>
  <si>
    <t>5.4.1.1</t>
  </si>
  <si>
    <t>5.5.1.1</t>
  </si>
  <si>
    <t>5.5.1.2</t>
  </si>
  <si>
    <t>5.7.1.1</t>
  </si>
  <si>
    <t>5.7.1.2</t>
  </si>
  <si>
    <t>6.1.2.1</t>
  </si>
  <si>
    <t>6.1.2.2</t>
  </si>
  <si>
    <t>6.1.2.3</t>
  </si>
  <si>
    <t>6.1.2.4</t>
  </si>
  <si>
    <t>Традиция поздравления детей, зарегестрированных на территории округа, с днем знаний</t>
  </si>
  <si>
    <t>6.1.1.1</t>
  </si>
  <si>
    <t>6.1.1.2</t>
  </si>
  <si>
    <t>6.1.1.3</t>
  </si>
  <si>
    <t>6.1.1.4</t>
  </si>
  <si>
    <t>6.1.1.5</t>
  </si>
  <si>
    <t>6.1.1.6</t>
  </si>
  <si>
    <t>Организация занятий в плавательном бассейне для жителей среднео и пожилого возраста</t>
  </si>
  <si>
    <t>Организация занятий в плавательном бассейне для многодетных семей и семей с детьми, находящимися под опекой</t>
  </si>
  <si>
    <t>8.1.1.1</t>
  </si>
  <si>
    <t>8.1.1.2</t>
  </si>
  <si>
    <t>8.1.1.3</t>
  </si>
  <si>
    <t>8.1.1.4</t>
  </si>
  <si>
    <t>8.1.1.5</t>
  </si>
  <si>
    <t xml:space="preserve">МОЛОДЕЖНАЯ ПОЛИТИКА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</si>
  <si>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</si>
  <si>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</si>
  <si>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</si>
  <si>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</si>
  <si>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Расходы на выплаты персоналу государственных (муниципальных) органов</t>
  </si>
  <si>
    <t>1.2.1.1.1</t>
  </si>
  <si>
    <t>1.3</t>
  </si>
  <si>
    <t>1.4.</t>
  </si>
  <si>
    <t>1.4.1.1.1</t>
  </si>
  <si>
    <t>1.4.2</t>
  </si>
  <si>
    <t>1.4.2.1</t>
  </si>
  <si>
    <t>1.4.2.2</t>
  </si>
  <si>
    <t>1.4.2.3</t>
  </si>
  <si>
    <t>1.4.2.4</t>
  </si>
  <si>
    <t>1.4.3</t>
  </si>
  <si>
    <t>1.4.3.1</t>
  </si>
  <si>
    <t>1.4.3.2</t>
  </si>
  <si>
    <t>1.5.1</t>
  </si>
  <si>
    <t>1.6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</si>
  <si>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</si>
  <si>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0920000073</t>
  </si>
  <si>
    <t>Иные закупки товаров, работ и услуг для обеспечения государственных (муниципальных) нужд</t>
  </si>
  <si>
    <t>1.6.1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</si>
  <si>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</si>
  <si>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5.4.1.2</t>
  </si>
  <si>
    <t>5.4.1.3</t>
  </si>
  <si>
    <t>Организовать и провести конкурс рисунка среди детей на тему профилактики терроризма</t>
  </si>
  <si>
    <t>5.9.1</t>
  </si>
  <si>
    <t>5.8.1.1</t>
  </si>
  <si>
    <t>Традиционные проводы зимы. Праздничное гуляние для жителей округа «Масленица».</t>
  </si>
  <si>
    <t>312</t>
  </si>
  <si>
    <t>1.6.1.1</t>
  </si>
  <si>
    <t>1.5</t>
  </si>
  <si>
    <t>1003</t>
  </si>
  <si>
    <t>5.5.1.3</t>
  </si>
  <si>
    <t>Тематические экскурсии для жителей муниципального образования</t>
  </si>
  <si>
    <t>Организация и проведение концерта (праздничного мероприятия) для жителей округа с участием национальных творческих коллективов Санкт-Петербурга</t>
  </si>
  <si>
    <t xml:space="preserve">Организация и проведение конкурса рисунков среди детей округа, воспитанников ГБДОУ «Чистый город глазами ребенка» </t>
  </si>
  <si>
    <t xml:space="preserve">Организация и проведение конкурса рисунков среди детей округа, учащихся общеобразовательных школ «Я и окружающая среда, пять шагов к взаимодействию» </t>
  </si>
  <si>
    <t>5.9.1.1</t>
  </si>
  <si>
    <t>5.9.1.2</t>
  </si>
  <si>
    <t>5.9.1.3</t>
  </si>
  <si>
    <t>5.9.1.4</t>
  </si>
  <si>
    <t>5.10.1</t>
  </si>
  <si>
    <t>Создание видеоролика по осуществлению экологического просвещения</t>
  </si>
  <si>
    <t>5.10.1.1</t>
  </si>
  <si>
    <t>5.10.1.2</t>
  </si>
  <si>
    <t>5.10.1.3</t>
  </si>
  <si>
    <t>Организация занятий по суставной гимнастике для жителей МО МО Дворцовый округ</t>
  </si>
  <si>
    <t>Расходы бюджета по ведомственной структуре расходов МО МО Дворцовый округ за 2021 год</t>
  </si>
  <si>
    <t>Уплата прочих налогов, сборов и иных платежей</t>
  </si>
  <si>
    <t>Иные выплаты текущего характера организациям</t>
  </si>
  <si>
    <t>1.4</t>
  </si>
  <si>
    <t>1.5.1.1</t>
  </si>
  <si>
    <t>1.6.2</t>
  </si>
  <si>
    <t>1.6.2.1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</si>
  <si>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</si>
  <si>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трритории муниципального образования муниципальный округ Дворцовый округ на 2021-2023 годы"</t>
  </si>
  <si>
    <t>Муниципальная программа "Осуществление благоустройства на территории муниципального образования мунипальный округ Дворцовый округ на 2021-2023 годы"</t>
  </si>
  <si>
    <t>Муниципальная программа "Организация и проведение досуговых мероприятий для детей и подростков на территории муниципального образования МО Дворцовый округ на 2021-2023 годы"</t>
  </si>
  <si>
    <t>Проведение пешеходных архитектурно-литературных просветительских программ</t>
  </si>
  <si>
    <t>Муниципальная программа "Проведение мероприятий по военно-патриотическому воспитанию граждан, проживающих на территории муниципального образования МО Дворцовый округ на 2021-2023 годы</t>
  </si>
  <si>
    <t xml:space="preserve">Приобретение билетов на концерты </t>
  </si>
  <si>
    <t>Проведение мероприятия «Урок мужества» для детей, подростков и молодежи, посвященного Дню Победы Советской армии и народа над Фашистской Германией в Великой Отечественной Войне 1941-1945 гг.</t>
  </si>
  <si>
    <t>Организации и проведению военно-патриотического мероприятия «Зарница» для жителей внутригородского муниципального образования Санкт-Петербурга муниципальный округ Дворцовый округ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</si>
  <si>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2021-2023 годы"</t>
  </si>
  <si>
    <t>Разработка макетов, издание и распространение среди населения округа памяток профилактического характера (евробуклеты)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</si>
  <si>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</si>
  <si>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Создание тематического видеоролика по профилактике дорожно-транспортного травматизма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</si>
  <si>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</si>
  <si>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</si>
  <si>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5.6.1.1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</si>
  <si>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2021-2023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</si>
  <si>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</si>
  <si>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5.4.1.4</t>
  </si>
  <si>
    <t>Создание информационных аудиовизуальных материалов в области противодействия идеологии терроризма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</si>
  <si>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
сохранение и развитие языков и культуры народов Российской Федерации,
проживающих на территории внутригородского муниципального образования Санкт-Петербурга муниципальный округ Дворцовый округ, 
социальную и культурную адаптацию мигрантов, профилактику межнациональных (межэтнических) конфликтов в 2021 году"</t>
  </si>
  <si>
    <t>Организация и проведение мероприятия, направленного на знакомство жителей округа с культурой Японии</t>
  </si>
  <si>
    <t>5.7.1.3</t>
  </si>
  <si>
    <t>Изготовление памятки (евробуклета), направленной на гармонизацию межэтнических и межкультурных отношений, социальную и культурную адаптацию мигрантов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</si>
  <si>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2021-2023 года"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</si>
  <si>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</si>
  <si>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2021-2023 год</t>
  </si>
  <si>
    <t xml:space="preserve">Издание евро буклета  по разъяснению вопросов охраны окружающей среды </t>
  </si>
  <si>
    <t>Организация конкурса «самый экологичный двор муниципального образования»</t>
  </si>
  <si>
    <t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2021-2023 годы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</si>
  <si>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</si>
  <si>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5.10.1.4</t>
  </si>
  <si>
    <t>Разработка, издание и распространение среди населения МО брошюр, памяток по вопросам экологического просвещения</t>
  </si>
  <si>
    <t>Фотоконкурс «Чистый Дворцовый» приуроченный ко дню земли 22 апреля.</t>
  </si>
  <si>
    <t>Муниципальная программа "Организация мероприятий по развитию местных традиций на территории внутригородского муниципального образования
Санкт-Петербурга муниципальный округ Дворцовый округ  на 2021-2023 г.</t>
  </si>
  <si>
    <t>6.1.2.5</t>
  </si>
  <si>
    <t>Создание цикла аудиовизуальных материалов по развитию местных историко-культурных традиций</t>
  </si>
  <si>
    <t>6.1.2.6</t>
  </si>
  <si>
    <t>Организация и проведение конкурса рисунков среди жителей округа «Александр Невский-сын земли русской»</t>
  </si>
  <si>
    <t>Муниципальная программа Организация и проведение местных и участие в организации и проведении городских праздничных мероприятий и иных зрелищных мероприятий на территории внутригородского муниципального образования Санкт-Петербурга муниципальный округ Дворцовый округ на 2021-2023 г.</t>
  </si>
  <si>
    <t>Приобретение и вручение подарков жителям округа в честь 77-й годовщины полного освобождения Ленинграда от фашистской блокады</t>
  </si>
  <si>
    <t>Организация и проведение концертов (праздничных мероприятий), посвященных 76-й годовщине Победы в Великой Отечественной войне 1941-1945гг.</t>
  </si>
  <si>
    <t>Организация и проведение концертов (праздничных мероприятий), посвященных Дню пожилых людей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</si>
  <si>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</si>
  <si>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международного Дня инвалидов</t>
  </si>
  <si>
    <t>Организация и проведение концертов (праздничных мероприятий), приуроченных к празднованию Нового года и Рождества</t>
  </si>
  <si>
    <t>6.1.1.7</t>
  </si>
  <si>
    <t xml:space="preserve">Приобретение  подарочных сертификатов (пластиковых карт) для вручения жителям, проживающим на территории МО МО Дворцовый округ в связи с праздничными и памятными датами 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</si>
  <si>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
 на 2021-2023 г.</t>
  </si>
  <si>
    <t>6.1.3.1.1.4</t>
  </si>
  <si>
    <t>Муниципальная программа "Обеспечение условий для развития на территории МО МО Дворцового округа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2021-2023 годы"</t>
  </si>
  <si>
    <t>Организация и проведение соревнований «Мама, папа, я – спортивная семья»</t>
  </si>
  <si>
    <t>Первенство по городкам для жителей округа</t>
  </si>
  <si>
    <t>8.1.1.6</t>
  </si>
  <si>
    <t>8.1.1.7</t>
  </si>
  <si>
    <t>8.1.1.8</t>
  </si>
  <si>
    <t>8.1.1.9</t>
  </si>
  <si>
    <t>Занятия современными-спортивными танцами для детей школьного возраста</t>
  </si>
  <si>
    <t>Секция художественной гимнастики для детей дошкольного возраста</t>
  </si>
  <si>
    <t>Групповые занятия для взрослых</t>
  </si>
  <si>
    <t>Движение - это жизнь!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</si>
  <si>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2021-2023 годы</t>
  </si>
  <si>
    <t>1.2.1.1.2</t>
  </si>
  <si>
    <t>Иные бюджетные ассинования</t>
  </si>
  <si>
    <t>Гражданская оборона</t>
  </si>
  <si>
    <t>Другие общегосударственные расходы</t>
  </si>
  <si>
    <t>И.о. главы местной администрации                                                       И.Л. Тетерина</t>
  </si>
  <si>
    <t xml:space="preserve">Главный бухгалтер                                                                               Т.А. Шукшина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</si>
</sst>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B9F1D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174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top" wrapText="1"/>
    </xf>
    <xf numFmtId="16" fontId="1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174" fontId="1" fillId="36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174" fontId="1" fillId="36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4" fontId="1" fillId="36" borderId="10" xfId="0" applyNumberFormat="1" applyFont="1" applyFill="1" applyBorder="1" applyAlignment="1">
      <alignment horizontal="center" vertical="center"/>
    </xf>
    <xf numFmtId="174" fontId="2" fillId="36" borderId="10" xfId="0" applyNumberFormat="1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4" fontId="1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center" vertical="center"/>
    </xf>
    <xf numFmtId="174" fontId="1" fillId="38" borderId="10" xfId="0" applyNumberFormat="1" applyFont="1" applyFill="1" applyBorder="1" applyAlignment="1">
      <alignment horizontal="center" vertical="center"/>
    </xf>
    <xf numFmtId="174" fontId="2" fillId="38" borderId="10" xfId="0" applyNumberFormat="1" applyFont="1" applyFill="1" applyBorder="1" applyAlignment="1">
      <alignment horizontal="center" vertical="center"/>
    </xf>
    <xf numFmtId="174" fontId="1" fillId="38" borderId="10" xfId="0" applyNumberFormat="1" applyFont="1" applyFill="1" applyBorder="1" applyAlignment="1">
      <alignment horizontal="center"/>
    </xf>
    <xf numFmtId="174" fontId="2" fillId="38" borderId="10" xfId="0" applyNumberFormat="1" applyFont="1" applyFill="1" applyBorder="1" applyAlignment="1">
      <alignment horizontal="center"/>
    </xf>
    <xf numFmtId="49" fontId="1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left" vertical="top" wrapText="1"/>
    </xf>
    <xf numFmtId="49" fontId="1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center" vertical="top" wrapText="1"/>
    </xf>
    <xf numFmtId="174" fontId="1" fillId="39" borderId="10" xfId="0" applyNumberFormat="1" applyFont="1" applyFill="1" applyBorder="1" applyAlignment="1">
      <alignment horizontal="center" vertical="top" wrapText="1"/>
    </xf>
    <xf numFmtId="49" fontId="3" fillId="39" borderId="10" xfId="0" applyNumberFormat="1" applyFont="1" applyFill="1" applyBorder="1" applyAlignment="1">
      <alignment horizontal="center" vertical="top" wrapText="1"/>
    </xf>
    <xf numFmtId="0" fontId="1" fillId="39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center" vertical="top" wrapText="1"/>
    </xf>
    <xf numFmtId="0" fontId="2" fillId="39" borderId="10" xfId="0" applyNumberFormat="1" applyFont="1" applyFill="1" applyBorder="1" applyAlignment="1">
      <alignment horizontal="center" vertical="top" wrapText="1"/>
    </xf>
    <xf numFmtId="174" fontId="1" fillId="39" borderId="10" xfId="0" applyNumberFormat="1" applyFont="1" applyFill="1" applyBorder="1" applyAlignment="1">
      <alignment horizontal="center" vertical="top" wrapText="1"/>
    </xf>
    <xf numFmtId="49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174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wrapText="1"/>
    </xf>
    <xf numFmtId="0" fontId="1" fillId="39" borderId="10" xfId="0" applyFont="1" applyFill="1" applyBorder="1" applyAlignment="1">
      <alignment vertical="center"/>
    </xf>
    <xf numFmtId="174" fontId="1" fillId="39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left" vertical="top" wrapText="1"/>
    </xf>
    <xf numFmtId="174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left" vertical="top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174" fontId="2" fillId="37" borderId="10" xfId="0" applyNumberFormat="1" applyFont="1" applyFill="1" applyBorder="1" applyAlignment="1">
      <alignment horizontal="center" vertical="top" wrapText="1"/>
    </xf>
    <xf numFmtId="16" fontId="1" fillId="37" borderId="10" xfId="0" applyNumberFormat="1" applyFont="1" applyFill="1" applyBorder="1" applyAlignment="1">
      <alignment horizontal="left" vertical="top" wrapText="1"/>
    </xf>
    <xf numFmtId="0" fontId="1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="85" zoomScaleNormal="85" zoomScalePageLayoutView="0" workbookViewId="0" topLeftCell="A161">
      <selection activeCell="C184" sqref="C184"/>
    </sheetView>
  </sheetViews>
  <sheetFormatPr defaultColWidth="9.00390625" defaultRowHeight="12.75"/>
  <cols>
    <col min="1" max="1" width="12.375" style="28" customWidth="1"/>
    <col min="2" max="2" width="53.25390625" style="5" customWidth="1"/>
    <col min="3" max="3" width="6.875" style="32" bestFit="1" customWidth="1"/>
    <col min="4" max="4" width="8.375" style="5" bestFit="1" customWidth="1"/>
    <col min="5" max="5" width="13.125" style="5" customWidth="1"/>
    <col min="6" max="6" width="7.875" style="5" customWidth="1"/>
    <col min="7" max="7" width="14.875" style="5" customWidth="1"/>
    <col min="8" max="8" width="12.875" style="5" customWidth="1"/>
    <col min="9" max="9" width="14.25390625" style="5" customWidth="1"/>
    <col min="10" max="16384" width="9.125" style="5" customWidth="1"/>
  </cols>
  <sheetData>
    <row r="1" spans="7:9" ht="15.75">
      <c r="G1" s="173" t="s">
        <v>146</v>
      </c>
      <c r="H1" s="172"/>
      <c r="I1" s="172"/>
    </row>
    <row r="2" spans="7:9" ht="15.75">
      <c r="G2" s="173" t="s">
        <v>139</v>
      </c>
      <c r="H2" s="172"/>
      <c r="I2" s="172"/>
    </row>
    <row r="3" spans="4:9" ht="15.75">
      <c r="D3" s="173" t="s">
        <v>140</v>
      </c>
      <c r="E3" s="172"/>
      <c r="F3" s="172"/>
      <c r="G3" s="172"/>
      <c r="H3" s="172"/>
      <c r="I3" s="172"/>
    </row>
    <row r="4" spans="2:9" ht="15.75">
      <c r="B4" s="46"/>
      <c r="G4" s="174" t="s">
        <v>141</v>
      </c>
      <c r="H4" s="175"/>
      <c r="I4" s="175"/>
    </row>
    <row r="5" spans="2:8" ht="15.75">
      <c r="B5" s="176"/>
      <c r="C5" s="175"/>
      <c r="D5" s="175"/>
      <c r="E5" s="175"/>
      <c r="F5" s="175"/>
      <c r="G5" s="175"/>
      <c r="H5" s="175"/>
    </row>
    <row r="6" spans="2:11" ht="15.75">
      <c r="B6" s="176"/>
      <c r="C6" s="175"/>
      <c r="D6" s="175"/>
      <c r="E6" s="175"/>
      <c r="F6" s="175"/>
      <c r="G6" s="175"/>
      <c r="H6" s="175"/>
      <c r="I6" s="20"/>
      <c r="J6" s="20"/>
      <c r="K6" s="20"/>
    </row>
    <row r="7" spans="1:11" ht="15.75">
      <c r="A7" s="170" t="s">
        <v>276</v>
      </c>
      <c r="B7" s="170"/>
      <c r="C7" s="170"/>
      <c r="D7" s="170"/>
      <c r="E7" s="170"/>
      <c r="F7" s="170"/>
      <c r="G7" s="170"/>
      <c r="H7" s="170"/>
      <c r="I7" s="170"/>
      <c r="J7" s="20"/>
      <c r="K7" s="20"/>
    </row>
    <row r="8" spans="1:11" ht="15.75">
      <c r="A8" s="72"/>
      <c r="B8" s="72"/>
      <c r="C8" s="72"/>
      <c r="D8" s="72"/>
      <c r="E8" s="72"/>
      <c r="F8" s="72"/>
      <c r="G8" s="72"/>
      <c r="H8" s="20"/>
      <c r="I8" s="20"/>
      <c r="J8" s="20"/>
      <c r="K8" s="20"/>
    </row>
    <row r="9" spans="1:11" s="46" customFormat="1" ht="78.75">
      <c r="A9" s="24" t="s">
        <v>0</v>
      </c>
      <c r="B9" s="21" t="s">
        <v>1</v>
      </c>
      <c r="C9" s="24" t="s">
        <v>28</v>
      </c>
      <c r="D9" s="21" t="s">
        <v>8</v>
      </c>
      <c r="E9" s="21" t="s">
        <v>2</v>
      </c>
      <c r="F9" s="21" t="s">
        <v>7</v>
      </c>
      <c r="G9" s="21" t="s">
        <v>124</v>
      </c>
      <c r="H9" s="21" t="s">
        <v>122</v>
      </c>
      <c r="I9" s="21" t="s">
        <v>123</v>
      </c>
      <c r="J9" s="80"/>
      <c r="K9" s="80"/>
    </row>
    <row r="10" spans="1:11" ht="15.75">
      <c r="A10" s="42"/>
      <c r="B10" s="22"/>
      <c r="C10" s="29"/>
      <c r="D10" s="22"/>
      <c r="E10" s="22"/>
      <c r="F10" s="22"/>
      <c r="G10" s="22"/>
      <c r="H10" s="41"/>
      <c r="I10" s="2"/>
      <c r="J10" s="6"/>
      <c r="K10" s="1"/>
    </row>
    <row r="11" spans="1:11" s="27" customFormat="1" ht="19.5" customHeight="1">
      <c r="A11" s="132" t="s">
        <v>49</v>
      </c>
      <c r="B11" s="147" t="s">
        <v>25</v>
      </c>
      <c r="C11" s="142" t="s">
        <v>125</v>
      </c>
      <c r="D11" s="142" t="s">
        <v>5</v>
      </c>
      <c r="E11" s="148"/>
      <c r="F11" s="148"/>
      <c r="G11" s="149">
        <f>G16+G30+G45+G48+G12+G27</f>
        <v>38687.4</v>
      </c>
      <c r="H11" s="149">
        <f>H16+H30+H45+H48+H12+H27</f>
        <v>37907.9</v>
      </c>
      <c r="I11" s="128"/>
      <c r="J11" s="6"/>
      <c r="K11" s="1"/>
    </row>
    <row r="12" spans="1:11" s="27" customFormat="1" ht="59.25" customHeight="1">
      <c r="A12" s="125" t="s">
        <v>29</v>
      </c>
      <c r="B12" s="152" t="s">
        <v>227</v>
      </c>
      <c r="C12" s="153" t="s">
        <v>125</v>
      </c>
      <c r="D12" s="153" t="s">
        <v>228</v>
      </c>
      <c r="E12" s="153"/>
      <c r="F12" s="153"/>
      <c r="G12" s="127">
        <f aca="true" t="shared" si="0" ref="G12:I13">G13</f>
        <v>1380.1</v>
      </c>
      <c r="H12" s="127">
        <f t="shared" si="0"/>
        <v>1378.5</v>
      </c>
      <c r="I12" s="128">
        <f t="shared" si="0"/>
        <v>99.88406637200204</v>
      </c>
      <c r="J12" s="6"/>
      <c r="K12" s="1"/>
    </row>
    <row r="13" spans="1:11" s="27" customFormat="1" ht="98.25" customHeight="1">
      <c r="A13" s="95" t="s">
        <v>31</v>
      </c>
      <c r="B13" s="102" t="s">
        <v>229</v>
      </c>
      <c r="C13" s="103" t="s">
        <v>125</v>
      </c>
      <c r="D13" s="103" t="s">
        <v>228</v>
      </c>
      <c r="E13" s="103" t="s">
        <v>230</v>
      </c>
      <c r="F13" s="103" t="s">
        <v>126</v>
      </c>
      <c r="G13" s="113">
        <f t="shared" si="0"/>
        <v>1380.1</v>
      </c>
      <c r="H13" s="113">
        <f t="shared" si="0"/>
        <v>1378.5</v>
      </c>
      <c r="I13" s="128">
        <f t="shared" si="0"/>
        <v>99.88406637200204</v>
      </c>
      <c r="J13" s="6"/>
      <c r="K13" s="1"/>
    </row>
    <row r="14" spans="1:11" s="27" customFormat="1" ht="48" customHeight="1">
      <c r="A14" s="109" t="s">
        <v>32</v>
      </c>
      <c r="B14" s="105" t="s">
        <v>231</v>
      </c>
      <c r="C14" s="106" t="s">
        <v>125</v>
      </c>
      <c r="D14" s="106" t="s">
        <v>228</v>
      </c>
      <c r="E14" s="106" t="s">
        <v>230</v>
      </c>
      <c r="F14" s="106" t="s">
        <v>101</v>
      </c>
      <c r="G14" s="114">
        <v>1380.1</v>
      </c>
      <c r="H14" s="114">
        <v>1378.5</v>
      </c>
      <c r="I14" s="129">
        <f>H14/G14*100</f>
        <v>99.88406637200204</v>
      </c>
      <c r="J14" s="6"/>
      <c r="K14" s="1"/>
    </row>
    <row r="15" spans="1:11" s="27" customFormat="1" ht="19.5" customHeight="1">
      <c r="A15" s="95"/>
      <c r="B15" s="107"/>
      <c r="C15" s="95"/>
      <c r="D15" s="95"/>
      <c r="E15" s="108"/>
      <c r="F15" s="108"/>
      <c r="G15" s="104"/>
      <c r="H15" s="104"/>
      <c r="I15" s="130"/>
      <c r="J15" s="6"/>
      <c r="K15" s="1"/>
    </row>
    <row r="16" spans="1:11" ht="79.5" customHeight="1">
      <c r="A16" s="33" t="s">
        <v>64</v>
      </c>
      <c r="B16" s="58" t="s">
        <v>179</v>
      </c>
      <c r="C16" s="49" t="s">
        <v>125</v>
      </c>
      <c r="D16" s="33" t="s">
        <v>11</v>
      </c>
      <c r="E16" s="34"/>
      <c r="F16" s="34"/>
      <c r="G16" s="37">
        <f>G17+G21</f>
        <v>6442.299999999999</v>
      </c>
      <c r="H16" s="37">
        <f>H17+H21</f>
        <v>6260.299999999999</v>
      </c>
      <c r="I16" s="130">
        <f aca="true" t="shared" si="1" ref="I16:I40">H16/G16*100</f>
        <v>97.17492199990686</v>
      </c>
      <c r="J16" s="7"/>
      <c r="K16" s="7"/>
    </row>
    <row r="17" spans="1:11" ht="28.5" customHeight="1">
      <c r="A17" s="12" t="s">
        <v>33</v>
      </c>
      <c r="B17" s="59" t="s">
        <v>30</v>
      </c>
      <c r="C17" s="12" t="s">
        <v>125</v>
      </c>
      <c r="D17" s="12" t="s">
        <v>11</v>
      </c>
      <c r="E17" s="51" t="s">
        <v>147</v>
      </c>
      <c r="F17" s="12"/>
      <c r="G17" s="8">
        <f>G18+G20</f>
        <v>158.2</v>
      </c>
      <c r="H17" s="8">
        <f>H18+H20</f>
        <v>119</v>
      </c>
      <c r="I17" s="130">
        <f t="shared" si="1"/>
        <v>75.2212389380531</v>
      </c>
      <c r="J17" s="7"/>
      <c r="K17" s="7"/>
    </row>
    <row r="18" spans="1:11" ht="32.25" customHeight="1">
      <c r="A18" s="73" t="s">
        <v>34</v>
      </c>
      <c r="B18" s="60" t="s">
        <v>231</v>
      </c>
      <c r="C18" s="50" t="s">
        <v>125</v>
      </c>
      <c r="D18" s="50" t="s">
        <v>11</v>
      </c>
      <c r="E18" s="50" t="s">
        <v>147</v>
      </c>
      <c r="F18" s="50" t="s">
        <v>101</v>
      </c>
      <c r="G18" s="45">
        <f>G19</f>
        <v>157.7</v>
      </c>
      <c r="H18" s="45">
        <f>H19</f>
        <v>118.7</v>
      </c>
      <c r="I18" s="131">
        <f t="shared" si="1"/>
        <v>75.26949904882689</v>
      </c>
      <c r="J18" s="7"/>
      <c r="K18" s="7"/>
    </row>
    <row r="19" spans="1:11" ht="31.5">
      <c r="A19" s="73" t="s">
        <v>232</v>
      </c>
      <c r="B19" s="60" t="s">
        <v>105</v>
      </c>
      <c r="C19" s="50" t="s">
        <v>125</v>
      </c>
      <c r="D19" s="50" t="s">
        <v>11</v>
      </c>
      <c r="E19" s="50" t="s">
        <v>147</v>
      </c>
      <c r="F19" s="50" t="s">
        <v>184</v>
      </c>
      <c r="G19" s="45">
        <v>157.7</v>
      </c>
      <c r="H19" s="45">
        <v>118.7</v>
      </c>
      <c r="I19" s="131">
        <f t="shared" si="1"/>
        <v>75.26949904882689</v>
      </c>
      <c r="J19" s="7"/>
      <c r="K19" s="7"/>
    </row>
    <row r="20" spans="1:11" ht="15.75">
      <c r="A20" s="73" t="s">
        <v>345</v>
      </c>
      <c r="B20" s="23" t="s">
        <v>346</v>
      </c>
      <c r="C20" s="50" t="s">
        <v>125</v>
      </c>
      <c r="D20" s="50" t="s">
        <v>11</v>
      </c>
      <c r="E20" s="50" t="s">
        <v>147</v>
      </c>
      <c r="F20" s="11" t="s">
        <v>130</v>
      </c>
      <c r="G20" s="9">
        <f>0.5</f>
        <v>0.5</v>
      </c>
      <c r="H20" s="9">
        <v>0.3</v>
      </c>
      <c r="I20" s="131">
        <f t="shared" si="1"/>
        <v>60</v>
      </c>
      <c r="J20" s="7"/>
      <c r="K20" s="7"/>
    </row>
    <row r="21" spans="1:11" s="27" customFormat="1" ht="31.5">
      <c r="A21" s="125" t="s">
        <v>233</v>
      </c>
      <c r="B21" s="150" t="s">
        <v>133</v>
      </c>
      <c r="C21" s="125" t="s">
        <v>125</v>
      </c>
      <c r="D21" s="125" t="s">
        <v>11</v>
      </c>
      <c r="E21" s="125"/>
      <c r="F21" s="125"/>
      <c r="G21" s="151">
        <f>G23+G24+G25</f>
        <v>6284.099999999999</v>
      </c>
      <c r="H21" s="151">
        <f>H23+H24+H25</f>
        <v>6141.299999999999</v>
      </c>
      <c r="I21" s="130">
        <f t="shared" si="1"/>
        <v>97.72759822408936</v>
      </c>
      <c r="J21" s="6"/>
      <c r="K21" s="6"/>
    </row>
    <row r="22" spans="1:11" ht="31.5">
      <c r="A22" s="75" t="s">
        <v>52</v>
      </c>
      <c r="B22" s="57" t="s">
        <v>103</v>
      </c>
      <c r="C22" s="51" t="s">
        <v>125</v>
      </c>
      <c r="D22" s="51" t="s">
        <v>11</v>
      </c>
      <c r="E22" s="12" t="s">
        <v>148</v>
      </c>
      <c r="F22" s="51" t="s">
        <v>126</v>
      </c>
      <c r="G22" s="53">
        <f>G23</f>
        <v>5107.7</v>
      </c>
      <c r="H22" s="53">
        <f>H23</f>
        <v>5104.9</v>
      </c>
      <c r="I22" s="130">
        <f t="shared" si="1"/>
        <v>99.94518080545059</v>
      </c>
      <c r="J22" s="7"/>
      <c r="K22" s="7"/>
    </row>
    <row r="23" spans="1:11" ht="15.75">
      <c r="A23" s="73" t="s">
        <v>53</v>
      </c>
      <c r="B23" s="60" t="s">
        <v>104</v>
      </c>
      <c r="C23" s="50" t="s">
        <v>125</v>
      </c>
      <c r="D23" s="50" t="s">
        <v>11</v>
      </c>
      <c r="E23" s="50" t="s">
        <v>148</v>
      </c>
      <c r="F23" s="50" t="s">
        <v>101</v>
      </c>
      <c r="G23" s="45">
        <v>5107.7</v>
      </c>
      <c r="H23" s="45">
        <v>5104.9</v>
      </c>
      <c r="I23" s="92">
        <f t="shared" si="1"/>
        <v>99.94518080545059</v>
      </c>
      <c r="J23" s="7"/>
      <c r="K23" s="7"/>
    </row>
    <row r="24" spans="1:11" ht="31.5">
      <c r="A24" s="73" t="s">
        <v>109</v>
      </c>
      <c r="B24" s="60" t="s">
        <v>105</v>
      </c>
      <c r="C24" s="50" t="s">
        <v>125</v>
      </c>
      <c r="D24" s="50" t="s">
        <v>11</v>
      </c>
      <c r="E24" s="50" t="s">
        <v>148</v>
      </c>
      <c r="F24" s="50" t="s">
        <v>128</v>
      </c>
      <c r="G24" s="45">
        <v>1171.6</v>
      </c>
      <c r="H24" s="45">
        <v>1032.2</v>
      </c>
      <c r="I24" s="91">
        <f t="shared" si="1"/>
        <v>88.10174120860364</v>
      </c>
      <c r="J24" s="7"/>
      <c r="K24" s="7"/>
    </row>
    <row r="25" spans="1:11" ht="31.5">
      <c r="A25" s="73" t="s">
        <v>110</v>
      </c>
      <c r="B25" s="60" t="s">
        <v>106</v>
      </c>
      <c r="C25" s="50" t="s">
        <v>125</v>
      </c>
      <c r="D25" s="50" t="s">
        <v>11</v>
      </c>
      <c r="E25" s="50" t="s">
        <v>148</v>
      </c>
      <c r="F25" s="50" t="s">
        <v>129</v>
      </c>
      <c r="G25" s="45">
        <v>4.8</v>
      </c>
      <c r="H25" s="45">
        <v>4.2</v>
      </c>
      <c r="I25" s="91">
        <f t="shared" si="1"/>
        <v>87.50000000000001</v>
      </c>
      <c r="J25" s="7"/>
      <c r="K25" s="7"/>
    </row>
    <row r="26" spans="1:11" ht="15.75">
      <c r="A26" s="75" t="s">
        <v>279</v>
      </c>
      <c r="B26" s="57" t="s">
        <v>348</v>
      </c>
      <c r="C26" s="121">
        <v>885</v>
      </c>
      <c r="D26" s="55" t="s">
        <v>65</v>
      </c>
      <c r="E26" s="50"/>
      <c r="F26" s="50"/>
      <c r="G26" s="53">
        <f>G27</f>
        <v>96</v>
      </c>
      <c r="H26" s="53">
        <f>H27</f>
        <v>96</v>
      </c>
      <c r="I26" s="120">
        <f t="shared" si="1"/>
        <v>100</v>
      </c>
      <c r="J26" s="7"/>
      <c r="K26" s="7"/>
    </row>
    <row r="27" spans="1:11" ht="31.5">
      <c r="A27" s="122" t="s">
        <v>54</v>
      </c>
      <c r="B27" s="23" t="s">
        <v>135</v>
      </c>
      <c r="C27" s="123">
        <v>885</v>
      </c>
      <c r="D27" s="61" t="s">
        <v>65</v>
      </c>
      <c r="E27" s="61" t="s">
        <v>155</v>
      </c>
      <c r="F27" s="61" t="s">
        <v>130</v>
      </c>
      <c r="G27" s="44">
        <f>96</f>
        <v>96</v>
      </c>
      <c r="H27" s="44">
        <f>96</f>
        <v>96</v>
      </c>
      <c r="I27" s="91">
        <f>H27/G27*100</f>
        <v>100</v>
      </c>
      <c r="J27" s="7"/>
      <c r="K27" s="7"/>
    </row>
    <row r="28" spans="1:11" ht="15.75">
      <c r="A28" s="122" t="s">
        <v>76</v>
      </c>
      <c r="B28" s="60" t="s">
        <v>277</v>
      </c>
      <c r="C28" s="123">
        <v>885</v>
      </c>
      <c r="D28" s="25" t="s">
        <v>65</v>
      </c>
      <c r="E28" s="25" t="s">
        <v>155</v>
      </c>
      <c r="F28" s="50" t="s">
        <v>129</v>
      </c>
      <c r="G28" s="45">
        <f>G29</f>
        <v>96</v>
      </c>
      <c r="H28" s="45">
        <f>H29</f>
        <v>96</v>
      </c>
      <c r="I28" s="91">
        <f>H28/G28*100</f>
        <v>100</v>
      </c>
      <c r="J28" s="7"/>
      <c r="K28" s="7"/>
    </row>
    <row r="29" spans="1:11" ht="15.75">
      <c r="A29" s="122" t="s">
        <v>235</v>
      </c>
      <c r="B29" s="119" t="s">
        <v>278</v>
      </c>
      <c r="C29" s="124" t="s">
        <v>125</v>
      </c>
      <c r="D29" s="124" t="s">
        <v>65</v>
      </c>
      <c r="E29" s="124" t="s">
        <v>155</v>
      </c>
      <c r="F29" s="50" t="s">
        <v>129</v>
      </c>
      <c r="G29" s="45">
        <v>96</v>
      </c>
      <c r="H29" s="45">
        <v>96</v>
      </c>
      <c r="I29" s="91">
        <f>H29/G29*100</f>
        <v>100</v>
      </c>
      <c r="J29" s="7"/>
      <c r="K29" s="7"/>
    </row>
    <row r="30" spans="1:11" ht="88.5" customHeight="1">
      <c r="A30" s="33" t="s">
        <v>234</v>
      </c>
      <c r="B30" s="58" t="s">
        <v>180</v>
      </c>
      <c r="C30" s="49" t="s">
        <v>45</v>
      </c>
      <c r="D30" s="33" t="s">
        <v>23</v>
      </c>
      <c r="E30" s="33"/>
      <c r="F30" s="33"/>
      <c r="G30" s="38">
        <f>G31+G36+G41</f>
        <v>30611.200000000004</v>
      </c>
      <c r="H30" s="38">
        <f>H31+H36+H41</f>
        <v>30165.3</v>
      </c>
      <c r="I30" s="87">
        <f t="shared" si="1"/>
        <v>98.5433436127953</v>
      </c>
      <c r="J30" s="7"/>
      <c r="K30" s="7"/>
    </row>
    <row r="31" spans="1:11" ht="18" customHeight="1">
      <c r="A31" s="76" t="s">
        <v>54</v>
      </c>
      <c r="B31" s="10" t="s">
        <v>36</v>
      </c>
      <c r="C31" s="12">
        <v>977</v>
      </c>
      <c r="D31" s="12" t="s">
        <v>23</v>
      </c>
      <c r="E31" s="12" t="s">
        <v>149</v>
      </c>
      <c r="F31" s="12"/>
      <c r="G31" s="8">
        <f>G32+G34</f>
        <v>1380.1</v>
      </c>
      <c r="H31" s="8">
        <f>H32+H34</f>
        <v>1339.5</v>
      </c>
      <c r="I31" s="40">
        <f t="shared" si="1"/>
        <v>97.05818418955148</v>
      </c>
      <c r="J31" s="7"/>
      <c r="K31" s="7"/>
    </row>
    <row r="32" spans="1:11" ht="31.5">
      <c r="A32" s="76" t="s">
        <v>76</v>
      </c>
      <c r="B32" s="57" t="s">
        <v>108</v>
      </c>
      <c r="C32" s="51">
        <v>977</v>
      </c>
      <c r="D32" s="51" t="s">
        <v>23</v>
      </c>
      <c r="E32" s="51" t="s">
        <v>149</v>
      </c>
      <c r="F32" s="51" t="s">
        <v>126</v>
      </c>
      <c r="G32" s="8">
        <f>G33</f>
        <v>1380.1</v>
      </c>
      <c r="H32" s="8">
        <f>H33</f>
        <v>1339.5</v>
      </c>
      <c r="I32" s="40"/>
      <c r="J32" s="7"/>
      <c r="K32" s="7"/>
    </row>
    <row r="33" spans="1:11" ht="15.75">
      <c r="A33" s="74" t="s">
        <v>235</v>
      </c>
      <c r="B33" s="60" t="s">
        <v>104</v>
      </c>
      <c r="C33" s="50">
        <v>977</v>
      </c>
      <c r="D33" s="50" t="s">
        <v>23</v>
      </c>
      <c r="E33" s="50" t="s">
        <v>149</v>
      </c>
      <c r="F33" s="50" t="s">
        <v>101</v>
      </c>
      <c r="G33" s="45">
        <v>1380.1</v>
      </c>
      <c r="H33" s="45">
        <v>1339.5</v>
      </c>
      <c r="I33" s="40">
        <f t="shared" si="1"/>
        <v>97.05818418955148</v>
      </c>
      <c r="J33" s="7"/>
      <c r="K33" s="7"/>
    </row>
    <row r="34" spans="1:11" ht="15.75">
      <c r="A34" s="74"/>
      <c r="B34" s="60"/>
      <c r="C34" s="50"/>
      <c r="D34" s="50"/>
      <c r="E34" s="50"/>
      <c r="F34" s="50"/>
      <c r="G34" s="45"/>
      <c r="H34" s="45"/>
      <c r="I34" s="40"/>
      <c r="J34" s="7"/>
      <c r="K34" s="7"/>
    </row>
    <row r="35" spans="1:11" ht="15" customHeight="1">
      <c r="A35" s="11"/>
      <c r="B35" s="23"/>
      <c r="C35" s="11"/>
      <c r="D35" s="11"/>
      <c r="E35" s="50"/>
      <c r="F35" s="11"/>
      <c r="G35" s="65"/>
      <c r="H35" s="65"/>
      <c r="I35" s="40"/>
      <c r="J35" s="7"/>
      <c r="K35" s="7"/>
    </row>
    <row r="36" spans="1:11" ht="38.25" customHeight="1">
      <c r="A36" s="12" t="s">
        <v>236</v>
      </c>
      <c r="B36" s="10" t="s">
        <v>102</v>
      </c>
      <c r="C36" s="11">
        <v>977</v>
      </c>
      <c r="D36" s="12" t="s">
        <v>23</v>
      </c>
      <c r="E36" s="12" t="s">
        <v>150</v>
      </c>
      <c r="F36" s="12"/>
      <c r="G36" s="8">
        <f>G37+G39+G40</f>
        <v>28330.700000000004</v>
      </c>
      <c r="H36" s="8">
        <f>H37+H39+H40</f>
        <v>27930.899999999998</v>
      </c>
      <c r="I36" s="40">
        <f t="shared" si="1"/>
        <v>98.58881001881349</v>
      </c>
      <c r="J36" s="7"/>
      <c r="K36" s="7"/>
    </row>
    <row r="37" spans="1:11" ht="31.5">
      <c r="A37" s="73" t="s">
        <v>237</v>
      </c>
      <c r="B37" s="60" t="s">
        <v>108</v>
      </c>
      <c r="C37" s="50">
        <v>977</v>
      </c>
      <c r="D37" s="50" t="s">
        <v>23</v>
      </c>
      <c r="E37" s="50" t="s">
        <v>150</v>
      </c>
      <c r="F37" s="50" t="s">
        <v>126</v>
      </c>
      <c r="G37" s="45">
        <f>G38</f>
        <v>23794.4</v>
      </c>
      <c r="H37" s="45">
        <f>H38</f>
        <v>23785.8</v>
      </c>
      <c r="I37" s="92"/>
      <c r="J37" s="7"/>
      <c r="K37" s="7"/>
    </row>
    <row r="38" spans="1:11" ht="15.75">
      <c r="A38" s="73" t="s">
        <v>238</v>
      </c>
      <c r="B38" s="60" t="s">
        <v>104</v>
      </c>
      <c r="C38" s="50">
        <v>977</v>
      </c>
      <c r="D38" s="50" t="s">
        <v>23</v>
      </c>
      <c r="E38" s="50" t="s">
        <v>150</v>
      </c>
      <c r="F38" s="50" t="s">
        <v>101</v>
      </c>
      <c r="G38" s="45">
        <v>23794.4</v>
      </c>
      <c r="H38" s="45">
        <v>23785.8</v>
      </c>
      <c r="I38" s="92">
        <f t="shared" si="1"/>
        <v>99.96385704199307</v>
      </c>
      <c r="J38" s="7"/>
      <c r="K38" s="7"/>
    </row>
    <row r="39" spans="1:11" ht="31.5">
      <c r="A39" s="73" t="s">
        <v>239</v>
      </c>
      <c r="B39" s="60" t="s">
        <v>105</v>
      </c>
      <c r="C39" s="50">
        <v>977</v>
      </c>
      <c r="D39" s="50" t="s">
        <v>23</v>
      </c>
      <c r="E39" s="50" t="s">
        <v>150</v>
      </c>
      <c r="F39" s="50" t="s">
        <v>128</v>
      </c>
      <c r="G39" s="45">
        <v>4442.9</v>
      </c>
      <c r="H39" s="45">
        <v>4071.8</v>
      </c>
      <c r="I39" s="92">
        <f t="shared" si="1"/>
        <v>91.64734745324002</v>
      </c>
      <c r="J39" s="7"/>
      <c r="K39" s="7"/>
    </row>
    <row r="40" spans="1:11" ht="15.75">
      <c r="A40" s="73" t="s">
        <v>240</v>
      </c>
      <c r="B40" s="60" t="s">
        <v>136</v>
      </c>
      <c r="C40" s="50">
        <v>977</v>
      </c>
      <c r="D40" s="50" t="s">
        <v>23</v>
      </c>
      <c r="E40" s="50" t="s">
        <v>150</v>
      </c>
      <c r="F40" s="50" t="s">
        <v>130</v>
      </c>
      <c r="G40" s="45">
        <v>93.4</v>
      </c>
      <c r="H40" s="45">
        <v>73.3</v>
      </c>
      <c r="I40" s="92">
        <f t="shared" si="1"/>
        <v>78.47965738758029</v>
      </c>
      <c r="J40" s="7"/>
      <c r="K40" s="7"/>
    </row>
    <row r="41" spans="1:11" ht="83.25" customHeight="1">
      <c r="A41" s="76" t="s">
        <v>241</v>
      </c>
      <c r="B41" s="57" t="s">
        <v>151</v>
      </c>
      <c r="C41" s="55">
        <v>977</v>
      </c>
      <c r="D41" s="55" t="s">
        <v>23</v>
      </c>
      <c r="E41" s="55" t="s">
        <v>152</v>
      </c>
      <c r="F41" s="55"/>
      <c r="G41" s="66">
        <f>G42+G43</f>
        <v>900.4</v>
      </c>
      <c r="H41" s="66">
        <f>H42+H43</f>
        <v>894.9</v>
      </c>
      <c r="I41" s="87">
        <f>H41/G41*100</f>
        <v>99.38916037316748</v>
      </c>
      <c r="J41" s="7"/>
      <c r="K41" s="7"/>
    </row>
    <row r="42" spans="1:11" ht="39" customHeight="1">
      <c r="A42" s="73" t="s">
        <v>242</v>
      </c>
      <c r="B42" s="23" t="s">
        <v>108</v>
      </c>
      <c r="C42" s="11" t="s">
        <v>45</v>
      </c>
      <c r="D42" s="11" t="s">
        <v>23</v>
      </c>
      <c r="E42" s="50" t="s">
        <v>152</v>
      </c>
      <c r="F42" s="11" t="s">
        <v>101</v>
      </c>
      <c r="G42" s="9">
        <v>835.5</v>
      </c>
      <c r="H42" s="9">
        <v>831</v>
      </c>
      <c r="I42" s="87">
        <f>H42/G42*100</f>
        <v>99.46140035906643</v>
      </c>
      <c r="J42" s="7"/>
      <c r="K42" s="7"/>
    </row>
    <row r="43" spans="1:11" ht="38.25" customHeight="1">
      <c r="A43" s="73" t="s">
        <v>243</v>
      </c>
      <c r="B43" s="60" t="s">
        <v>105</v>
      </c>
      <c r="C43" s="50" t="s">
        <v>45</v>
      </c>
      <c r="D43" s="50" t="s">
        <v>23</v>
      </c>
      <c r="E43" s="50" t="s">
        <v>152</v>
      </c>
      <c r="F43" s="50" t="s">
        <v>128</v>
      </c>
      <c r="G43" s="45">
        <v>64.9</v>
      </c>
      <c r="H43" s="45">
        <v>63.9</v>
      </c>
      <c r="I43" s="91">
        <f>H43/G43*100</f>
        <v>98.45916795069336</v>
      </c>
      <c r="J43" s="7"/>
      <c r="K43" s="7"/>
    </row>
    <row r="44" spans="1:11" ht="15.75">
      <c r="A44" s="11"/>
      <c r="B44" s="23"/>
      <c r="C44" s="11"/>
      <c r="D44" s="11"/>
      <c r="E44" s="11"/>
      <c r="F44" s="11"/>
      <c r="G44" s="9"/>
      <c r="H44" s="3"/>
      <c r="I44" s="40"/>
      <c r="J44" s="7"/>
      <c r="K44" s="7"/>
    </row>
    <row r="45" spans="1:11" ht="15.75">
      <c r="A45" s="33" t="s">
        <v>259</v>
      </c>
      <c r="B45" s="35" t="s">
        <v>26</v>
      </c>
      <c r="C45" s="49" t="s">
        <v>45</v>
      </c>
      <c r="D45" s="33" t="s">
        <v>68</v>
      </c>
      <c r="E45" s="33"/>
      <c r="F45" s="33"/>
      <c r="G45" s="37">
        <f>G46</f>
        <v>50</v>
      </c>
      <c r="H45" s="37">
        <f>H46</f>
        <v>0</v>
      </c>
      <c r="I45" s="40">
        <f aca="true" t="shared" si="2" ref="I45:I52">H45/G45*100</f>
        <v>0</v>
      </c>
      <c r="J45" s="7"/>
      <c r="K45" s="7"/>
    </row>
    <row r="46" spans="1:11" ht="18" customHeight="1">
      <c r="A46" s="76" t="s">
        <v>244</v>
      </c>
      <c r="B46" s="59" t="s">
        <v>27</v>
      </c>
      <c r="C46" s="51">
        <v>977</v>
      </c>
      <c r="D46" s="51" t="s">
        <v>68</v>
      </c>
      <c r="E46" s="51" t="s">
        <v>154</v>
      </c>
      <c r="F46" s="51" t="s">
        <v>130</v>
      </c>
      <c r="G46" s="9">
        <f>G47</f>
        <v>50</v>
      </c>
      <c r="H46" s="9">
        <f>H47</f>
        <v>0</v>
      </c>
      <c r="I46" s="40">
        <f t="shared" si="2"/>
        <v>0</v>
      </c>
      <c r="J46" s="7"/>
      <c r="K46" s="7"/>
    </row>
    <row r="47" spans="1:11" ht="17.25" customHeight="1">
      <c r="A47" s="74" t="s">
        <v>280</v>
      </c>
      <c r="B47" s="23" t="s">
        <v>134</v>
      </c>
      <c r="C47" s="11">
        <v>977</v>
      </c>
      <c r="D47" s="11" t="s">
        <v>68</v>
      </c>
      <c r="E47" s="11" t="s">
        <v>154</v>
      </c>
      <c r="F47" s="11" t="s">
        <v>100</v>
      </c>
      <c r="G47" s="9">
        <v>50</v>
      </c>
      <c r="H47" s="9">
        <v>0</v>
      </c>
      <c r="I47" s="40">
        <f t="shared" si="2"/>
        <v>0</v>
      </c>
      <c r="J47" s="7"/>
      <c r="K47" s="7"/>
    </row>
    <row r="48" spans="1:11" ht="18.75" customHeight="1">
      <c r="A48" s="33" t="s">
        <v>245</v>
      </c>
      <c r="B48" s="62" t="s">
        <v>24</v>
      </c>
      <c r="C48" s="49" t="s">
        <v>45</v>
      </c>
      <c r="D48" s="33" t="s">
        <v>65</v>
      </c>
      <c r="E48" s="33"/>
      <c r="F48" s="33"/>
      <c r="G48" s="37">
        <f>G49+G51</f>
        <v>107.8</v>
      </c>
      <c r="H48" s="37">
        <f>H49+H51</f>
        <v>7.8</v>
      </c>
      <c r="I48" s="40">
        <f t="shared" si="2"/>
        <v>7.235621521335807</v>
      </c>
      <c r="J48" s="7"/>
      <c r="K48" s="7"/>
    </row>
    <row r="49" spans="1:11" ht="110.25">
      <c r="A49" s="12" t="s">
        <v>249</v>
      </c>
      <c r="B49" s="57" t="s">
        <v>246</v>
      </c>
      <c r="C49" s="55">
        <v>977</v>
      </c>
      <c r="D49" s="24" t="s">
        <v>65</v>
      </c>
      <c r="E49" s="55" t="s">
        <v>247</v>
      </c>
      <c r="F49" s="25" t="s">
        <v>127</v>
      </c>
      <c r="G49" s="66">
        <f>G50</f>
        <v>100</v>
      </c>
      <c r="H49" s="66">
        <f>H50</f>
        <v>0</v>
      </c>
      <c r="I49" s="87">
        <f t="shared" si="2"/>
        <v>0</v>
      </c>
      <c r="J49" s="7"/>
      <c r="K49" s="7"/>
    </row>
    <row r="50" spans="1:11" ht="47.25">
      <c r="A50" s="11" t="s">
        <v>258</v>
      </c>
      <c r="B50" s="60" t="s">
        <v>248</v>
      </c>
      <c r="C50" s="61">
        <v>977</v>
      </c>
      <c r="D50" s="61" t="s">
        <v>65</v>
      </c>
      <c r="E50" s="25" t="s">
        <v>247</v>
      </c>
      <c r="F50" s="61" t="s">
        <v>127</v>
      </c>
      <c r="G50" s="15">
        <v>100</v>
      </c>
      <c r="H50" s="15">
        <v>0</v>
      </c>
      <c r="I50" s="87">
        <f t="shared" si="2"/>
        <v>0</v>
      </c>
      <c r="J50" s="7"/>
      <c r="K50" s="7"/>
    </row>
    <row r="51" spans="1:11" ht="63">
      <c r="A51" s="51" t="s">
        <v>281</v>
      </c>
      <c r="B51" s="110" t="s">
        <v>250</v>
      </c>
      <c r="C51" s="103" t="s">
        <v>45</v>
      </c>
      <c r="D51" s="103" t="s">
        <v>65</v>
      </c>
      <c r="E51" s="103" t="s">
        <v>153</v>
      </c>
      <c r="F51" s="103" t="s">
        <v>127</v>
      </c>
      <c r="G51" s="66">
        <f>G52</f>
        <v>7.8</v>
      </c>
      <c r="H51" s="66">
        <f>H52</f>
        <v>7.8</v>
      </c>
      <c r="I51" s="87">
        <f t="shared" si="2"/>
        <v>100</v>
      </c>
      <c r="J51" s="7"/>
      <c r="K51" s="7"/>
    </row>
    <row r="52" spans="1:11" ht="47.25">
      <c r="A52" s="11" t="s">
        <v>282</v>
      </c>
      <c r="B52" s="60" t="s">
        <v>248</v>
      </c>
      <c r="C52" s="61" t="s">
        <v>45</v>
      </c>
      <c r="D52" s="61" t="s">
        <v>65</v>
      </c>
      <c r="E52" s="106" t="s">
        <v>153</v>
      </c>
      <c r="F52" s="25" t="s">
        <v>128</v>
      </c>
      <c r="G52" s="15">
        <v>7.8</v>
      </c>
      <c r="H52" s="15">
        <v>7.8</v>
      </c>
      <c r="I52" s="87">
        <f t="shared" si="2"/>
        <v>100</v>
      </c>
      <c r="J52" s="7"/>
      <c r="K52" s="7"/>
    </row>
    <row r="53" spans="1:11" ht="15.75">
      <c r="A53" s="11"/>
      <c r="B53" s="23"/>
      <c r="C53" s="11"/>
      <c r="D53" s="50"/>
      <c r="E53" s="11"/>
      <c r="F53" s="11"/>
      <c r="G53" s="9"/>
      <c r="H53" s="9"/>
      <c r="I53" s="40"/>
      <c r="J53" s="7"/>
      <c r="K53" s="7"/>
    </row>
    <row r="54" spans="1:11" ht="15.75">
      <c r="A54" s="12"/>
      <c r="B54" s="23"/>
      <c r="C54" s="11"/>
      <c r="D54" s="11"/>
      <c r="E54" s="11"/>
      <c r="F54" s="3"/>
      <c r="G54" s="9"/>
      <c r="H54" s="3"/>
      <c r="I54" s="40"/>
      <c r="J54" s="7"/>
      <c r="K54" s="7"/>
    </row>
    <row r="55" spans="1:11" ht="33.75" customHeight="1">
      <c r="A55" s="132" t="s">
        <v>50</v>
      </c>
      <c r="B55" s="133" t="s">
        <v>18</v>
      </c>
      <c r="C55" s="134" t="s">
        <v>45</v>
      </c>
      <c r="D55" s="132" t="s">
        <v>13</v>
      </c>
      <c r="E55" s="139"/>
      <c r="F55" s="140"/>
      <c r="G55" s="136">
        <f aca="true" t="shared" si="3" ref="G55:H57">G56</f>
        <v>456</v>
      </c>
      <c r="H55" s="136">
        <f t="shared" si="3"/>
        <v>174.2</v>
      </c>
      <c r="I55" s="40">
        <f>H55/G55*100</f>
        <v>38.20175438596491</v>
      </c>
      <c r="J55" s="7"/>
      <c r="K55" s="7"/>
    </row>
    <row r="56" spans="1:11" ht="19.5" customHeight="1">
      <c r="A56" s="33" t="s">
        <v>35</v>
      </c>
      <c r="B56" s="35" t="s">
        <v>347</v>
      </c>
      <c r="C56" s="49">
        <v>977</v>
      </c>
      <c r="D56" s="33" t="s">
        <v>14</v>
      </c>
      <c r="E56" s="33"/>
      <c r="F56" s="36"/>
      <c r="G56" s="37">
        <f t="shared" si="3"/>
        <v>456</v>
      </c>
      <c r="H56" s="37">
        <f t="shared" si="3"/>
        <v>174.2</v>
      </c>
      <c r="I56" s="40">
        <f>H56/G56*100</f>
        <v>38.20175438596491</v>
      </c>
      <c r="J56" s="7"/>
      <c r="K56" s="7"/>
    </row>
    <row r="57" spans="1:11" ht="125.25" customHeight="1">
      <c r="A57" s="76" t="s">
        <v>55</v>
      </c>
      <c r="B57" s="10" t="s">
        <v>283</v>
      </c>
      <c r="C57" s="51">
        <v>977</v>
      </c>
      <c r="D57" s="12" t="s">
        <v>14</v>
      </c>
      <c r="E57" s="51" t="s">
        <v>156</v>
      </c>
      <c r="F57" s="52"/>
      <c r="G57" s="8">
        <f t="shared" si="3"/>
        <v>456</v>
      </c>
      <c r="H57" s="8">
        <f t="shared" si="3"/>
        <v>174.2</v>
      </c>
      <c r="I57" s="40"/>
      <c r="J57" s="7"/>
      <c r="K57" s="7"/>
    </row>
    <row r="58" spans="1:11" ht="35.25" customHeight="1">
      <c r="A58" s="73" t="s">
        <v>77</v>
      </c>
      <c r="B58" s="60" t="s">
        <v>105</v>
      </c>
      <c r="C58" s="50">
        <v>977</v>
      </c>
      <c r="D58" s="50" t="s">
        <v>14</v>
      </c>
      <c r="E58" s="50" t="s">
        <v>156</v>
      </c>
      <c r="F58" s="56">
        <v>200</v>
      </c>
      <c r="G58" s="45">
        <f>G59</f>
        <v>456</v>
      </c>
      <c r="H58" s="45">
        <f>H59</f>
        <v>174.2</v>
      </c>
      <c r="I58" s="40">
        <f>H58/G58*100</f>
        <v>38.20175438596491</v>
      </c>
      <c r="J58" s="7"/>
      <c r="K58" s="7"/>
    </row>
    <row r="59" spans="1:11" ht="17.25" customHeight="1">
      <c r="A59" s="73" t="s">
        <v>78</v>
      </c>
      <c r="B59" s="60" t="s">
        <v>60</v>
      </c>
      <c r="C59" s="50">
        <v>977</v>
      </c>
      <c r="D59" s="50" t="s">
        <v>14</v>
      </c>
      <c r="E59" s="50" t="s">
        <v>156</v>
      </c>
      <c r="F59" s="56">
        <v>240</v>
      </c>
      <c r="G59" s="45">
        <v>456</v>
      </c>
      <c r="H59" s="45">
        <v>174.2</v>
      </c>
      <c r="I59" s="40"/>
      <c r="J59" s="7"/>
      <c r="K59" s="7"/>
    </row>
    <row r="60" spans="1:11" ht="15.75">
      <c r="A60" s="132" t="s">
        <v>51</v>
      </c>
      <c r="B60" s="138" t="s">
        <v>142</v>
      </c>
      <c r="C60" s="134" t="s">
        <v>45</v>
      </c>
      <c r="D60" s="134" t="s">
        <v>111</v>
      </c>
      <c r="E60" s="139"/>
      <c r="F60" s="140"/>
      <c r="G60" s="141">
        <f>G61+G63</f>
        <v>114.1</v>
      </c>
      <c r="H60" s="141">
        <f>H61+H63</f>
        <v>106.3</v>
      </c>
      <c r="I60" s="40"/>
      <c r="J60" s="7"/>
      <c r="K60" s="7"/>
    </row>
    <row r="61" spans="1:11" ht="33" customHeight="1">
      <c r="A61" s="77" t="s">
        <v>37</v>
      </c>
      <c r="B61" s="47" t="s">
        <v>143</v>
      </c>
      <c r="C61" s="49" t="s">
        <v>45</v>
      </c>
      <c r="D61" s="49" t="s">
        <v>144</v>
      </c>
      <c r="E61" s="49"/>
      <c r="F61" s="71"/>
      <c r="G61" s="48">
        <f>G62</f>
        <v>99.1</v>
      </c>
      <c r="H61" s="48">
        <f>H62</f>
        <v>99</v>
      </c>
      <c r="I61" s="40">
        <f>H61/G61*100</f>
        <v>99.89909182643795</v>
      </c>
      <c r="J61" s="7"/>
      <c r="K61" s="7"/>
    </row>
    <row r="62" spans="1:11" ht="98.25" customHeight="1">
      <c r="A62" s="76" t="s">
        <v>38</v>
      </c>
      <c r="B62" s="57" t="s">
        <v>145</v>
      </c>
      <c r="C62" s="55" t="s">
        <v>45</v>
      </c>
      <c r="D62" s="55" t="s">
        <v>144</v>
      </c>
      <c r="E62" s="55" t="s">
        <v>157</v>
      </c>
      <c r="F62" s="90">
        <v>240</v>
      </c>
      <c r="G62" s="66">
        <v>99.1</v>
      </c>
      <c r="H62" s="66">
        <v>99</v>
      </c>
      <c r="I62" s="87">
        <f>H62/G62*100</f>
        <v>99.89909182643795</v>
      </c>
      <c r="J62" s="7"/>
      <c r="K62" s="7"/>
    </row>
    <row r="63" spans="1:11" ht="36" customHeight="1">
      <c r="A63" s="77" t="s">
        <v>159</v>
      </c>
      <c r="B63" s="47" t="s">
        <v>160</v>
      </c>
      <c r="C63" s="49" t="s">
        <v>45</v>
      </c>
      <c r="D63" s="49" t="s">
        <v>158</v>
      </c>
      <c r="E63" s="81"/>
      <c r="F63" s="82"/>
      <c r="G63" s="83">
        <f>G64</f>
        <v>15</v>
      </c>
      <c r="H63" s="83">
        <f>H64</f>
        <v>7.3</v>
      </c>
      <c r="I63" s="87">
        <f>H63/G63*100</f>
        <v>48.666666666666664</v>
      </c>
      <c r="J63" s="7"/>
      <c r="K63" s="7"/>
    </row>
    <row r="64" spans="1:11" ht="64.5" customHeight="1">
      <c r="A64" s="73" t="s">
        <v>161</v>
      </c>
      <c r="B64" s="60" t="s">
        <v>284</v>
      </c>
      <c r="C64" s="61" t="s">
        <v>45</v>
      </c>
      <c r="D64" s="61" t="s">
        <v>158</v>
      </c>
      <c r="E64" s="61" t="s">
        <v>162</v>
      </c>
      <c r="F64" s="88">
        <v>240</v>
      </c>
      <c r="G64" s="44">
        <v>15</v>
      </c>
      <c r="H64" s="44">
        <v>7.3</v>
      </c>
      <c r="I64" s="87">
        <f>H64/G64*100</f>
        <v>48.666666666666664</v>
      </c>
      <c r="J64" s="7"/>
      <c r="K64" s="7"/>
    </row>
    <row r="65" spans="1:11" ht="15.75">
      <c r="A65" s="11"/>
      <c r="B65" s="10"/>
      <c r="C65" s="11"/>
      <c r="D65" s="11"/>
      <c r="E65" s="11"/>
      <c r="F65" s="11"/>
      <c r="G65" s="8"/>
      <c r="H65" s="3"/>
      <c r="I65" s="87"/>
      <c r="J65" s="7"/>
      <c r="K65" s="7"/>
    </row>
    <row r="66" spans="1:11" ht="19.5" customHeight="1">
      <c r="A66" s="132" t="s">
        <v>39</v>
      </c>
      <c r="B66" s="133" t="s">
        <v>6</v>
      </c>
      <c r="C66" s="134" t="s">
        <v>45</v>
      </c>
      <c r="D66" s="132" t="s">
        <v>12</v>
      </c>
      <c r="E66" s="135"/>
      <c r="F66" s="135"/>
      <c r="G66" s="136">
        <f>G67</f>
        <v>32014.5</v>
      </c>
      <c r="H66" s="136">
        <f>H67</f>
        <v>32013.400000000005</v>
      </c>
      <c r="I66" s="40">
        <f>H66/G66*100</f>
        <v>99.99656405691172</v>
      </c>
      <c r="J66" s="7"/>
      <c r="K66" s="7"/>
    </row>
    <row r="67" spans="1:11" ht="19.5" customHeight="1">
      <c r="A67" s="137" t="s">
        <v>40</v>
      </c>
      <c r="B67" s="133" t="s">
        <v>81</v>
      </c>
      <c r="C67" s="134" t="s">
        <v>45</v>
      </c>
      <c r="D67" s="132" t="s">
        <v>61</v>
      </c>
      <c r="E67" s="135"/>
      <c r="F67" s="135"/>
      <c r="G67" s="136">
        <f>G68+G71+G75+G77</f>
        <v>32014.5</v>
      </c>
      <c r="H67" s="136">
        <f>H68+H71+H75+H77</f>
        <v>32013.400000000005</v>
      </c>
      <c r="I67" s="40">
        <f>H67/G67*100</f>
        <v>99.99656405691172</v>
      </c>
      <c r="J67" s="7"/>
      <c r="K67" s="7"/>
    </row>
    <row r="68" spans="1:11" ht="71.25" customHeight="1">
      <c r="A68" s="77" t="s">
        <v>56</v>
      </c>
      <c r="B68" s="35" t="s">
        <v>285</v>
      </c>
      <c r="C68" s="49" t="s">
        <v>45</v>
      </c>
      <c r="D68" s="33" t="s">
        <v>61</v>
      </c>
      <c r="E68" s="36">
        <v>6000000130</v>
      </c>
      <c r="F68" s="36"/>
      <c r="G68" s="37">
        <f>G69+G73</f>
        <v>27626.4</v>
      </c>
      <c r="H68" s="37">
        <f>H69+H73</f>
        <v>27625.7</v>
      </c>
      <c r="I68" s="40">
        <f>H68/G68*100</f>
        <v>99.9974661917586</v>
      </c>
      <c r="J68" s="7"/>
      <c r="K68" s="7"/>
    </row>
    <row r="69" spans="1:11" ht="47.25">
      <c r="A69" s="75" t="s">
        <v>114</v>
      </c>
      <c r="B69" s="57" t="s">
        <v>80</v>
      </c>
      <c r="C69" s="51" t="s">
        <v>45</v>
      </c>
      <c r="D69" s="51" t="s">
        <v>61</v>
      </c>
      <c r="E69" s="84">
        <v>6000000131</v>
      </c>
      <c r="F69" s="52"/>
      <c r="G69" s="53">
        <f>G70</f>
        <v>26908.5</v>
      </c>
      <c r="H69" s="53">
        <f>H70</f>
        <v>26908</v>
      </c>
      <c r="I69" s="40"/>
      <c r="J69" s="7"/>
      <c r="K69" s="7"/>
    </row>
    <row r="70" spans="1:11" ht="31.5">
      <c r="A70" s="73" t="s">
        <v>57</v>
      </c>
      <c r="B70" s="60" t="s">
        <v>105</v>
      </c>
      <c r="C70" s="50" t="s">
        <v>45</v>
      </c>
      <c r="D70" s="50" t="s">
        <v>61</v>
      </c>
      <c r="E70" s="85">
        <v>6000000131</v>
      </c>
      <c r="F70" s="56">
        <v>240</v>
      </c>
      <c r="G70" s="45">
        <v>26908.5</v>
      </c>
      <c r="H70" s="45">
        <v>26908</v>
      </c>
      <c r="I70" s="40">
        <f>H70/G70*100</f>
        <v>99.99814185108795</v>
      </c>
      <c r="J70" s="7"/>
      <c r="K70" s="7"/>
    </row>
    <row r="71" spans="1:11" ht="15.75">
      <c r="A71" s="75" t="s">
        <v>115</v>
      </c>
      <c r="B71" s="57" t="s">
        <v>15</v>
      </c>
      <c r="C71" s="51">
        <v>977</v>
      </c>
      <c r="D71" s="51" t="s">
        <v>61</v>
      </c>
      <c r="E71" s="52">
        <v>6000000150</v>
      </c>
      <c r="F71" s="52"/>
      <c r="G71" s="53">
        <f>G72</f>
        <v>2980.5</v>
      </c>
      <c r="H71" s="53">
        <f>H72</f>
        <v>2980.4</v>
      </c>
      <c r="I71" s="40">
        <f>H71/G71*100</f>
        <v>99.99664485824526</v>
      </c>
      <c r="J71" s="7"/>
      <c r="K71" s="7"/>
    </row>
    <row r="72" spans="1:11" ht="15.75">
      <c r="A72" s="73" t="s">
        <v>163</v>
      </c>
      <c r="B72" s="60" t="s">
        <v>15</v>
      </c>
      <c r="C72" s="50" t="s">
        <v>45</v>
      </c>
      <c r="D72" s="50" t="s">
        <v>61</v>
      </c>
      <c r="E72" s="56">
        <v>6000000151</v>
      </c>
      <c r="F72" s="56">
        <v>240</v>
      </c>
      <c r="G72" s="45">
        <v>2980.5</v>
      </c>
      <c r="H72" s="45">
        <v>2980.4</v>
      </c>
      <c r="I72" s="92"/>
      <c r="J72" s="7"/>
      <c r="K72" s="7"/>
    </row>
    <row r="73" spans="1:11" ht="39.75" customHeight="1">
      <c r="A73" s="75" t="s">
        <v>116</v>
      </c>
      <c r="B73" s="57" t="s">
        <v>82</v>
      </c>
      <c r="C73" s="51">
        <v>977</v>
      </c>
      <c r="D73" s="51" t="s">
        <v>61</v>
      </c>
      <c r="E73" s="52">
        <v>6000000132</v>
      </c>
      <c r="F73" s="52"/>
      <c r="G73" s="53">
        <f>G74</f>
        <v>717.9</v>
      </c>
      <c r="H73" s="53">
        <f>H74</f>
        <v>717.7</v>
      </c>
      <c r="I73" s="40">
        <f>H73/G73*100</f>
        <v>99.97214096670847</v>
      </c>
      <c r="J73" s="7"/>
      <c r="K73" s="7"/>
    </row>
    <row r="74" spans="1:11" ht="33.75" customHeight="1">
      <c r="A74" s="73" t="s">
        <v>117</v>
      </c>
      <c r="B74" s="60" t="s">
        <v>105</v>
      </c>
      <c r="C74" s="50">
        <v>977</v>
      </c>
      <c r="D74" s="50" t="s">
        <v>61</v>
      </c>
      <c r="E74" s="56">
        <v>6000000132</v>
      </c>
      <c r="F74" s="56">
        <v>240</v>
      </c>
      <c r="G74" s="45">
        <v>717.9</v>
      </c>
      <c r="H74" s="45">
        <v>717.7</v>
      </c>
      <c r="I74" s="40"/>
      <c r="J74" s="7"/>
      <c r="K74" s="7"/>
    </row>
    <row r="75" spans="1:11" ht="48" customHeight="1">
      <c r="A75" s="75" t="s">
        <v>118</v>
      </c>
      <c r="B75" s="57" t="s">
        <v>83</v>
      </c>
      <c r="C75" s="51">
        <v>977</v>
      </c>
      <c r="D75" s="51" t="s">
        <v>61</v>
      </c>
      <c r="E75" s="52">
        <v>6000000161</v>
      </c>
      <c r="F75" s="52"/>
      <c r="G75" s="53">
        <f>G76</f>
        <v>878</v>
      </c>
      <c r="H75" s="53">
        <f>H76</f>
        <v>877.9</v>
      </c>
      <c r="I75" s="40">
        <f>H75/G75*100</f>
        <v>99.9886104783599</v>
      </c>
      <c r="J75" s="7"/>
      <c r="K75" s="7"/>
    </row>
    <row r="76" spans="1:11" ht="32.25" customHeight="1">
      <c r="A76" s="73" t="s">
        <v>119</v>
      </c>
      <c r="B76" s="60" t="s">
        <v>105</v>
      </c>
      <c r="C76" s="50">
        <v>977</v>
      </c>
      <c r="D76" s="50" t="s">
        <v>61</v>
      </c>
      <c r="E76" s="56">
        <v>6000000161</v>
      </c>
      <c r="F76" s="56">
        <v>240</v>
      </c>
      <c r="G76" s="93">
        <v>878</v>
      </c>
      <c r="H76" s="45">
        <v>877.9</v>
      </c>
      <c r="I76" s="40"/>
      <c r="J76" s="7"/>
      <c r="K76" s="7"/>
    </row>
    <row r="77" spans="1:11" ht="17.25" customHeight="1">
      <c r="A77" s="75" t="s">
        <v>120</v>
      </c>
      <c r="B77" s="57" t="s">
        <v>97</v>
      </c>
      <c r="C77" s="51">
        <v>977</v>
      </c>
      <c r="D77" s="51" t="s">
        <v>61</v>
      </c>
      <c r="E77" s="52">
        <v>6000000162</v>
      </c>
      <c r="F77" s="52"/>
      <c r="G77" s="53">
        <f>G78</f>
        <v>529.6</v>
      </c>
      <c r="H77" s="53">
        <f>H78</f>
        <v>529.4</v>
      </c>
      <c r="I77" s="40">
        <f>H77/G77*100</f>
        <v>99.96223564954681</v>
      </c>
      <c r="J77" s="7"/>
      <c r="K77" s="7"/>
    </row>
    <row r="78" spans="1:11" ht="33.75" customHeight="1">
      <c r="A78" s="73" t="s">
        <v>121</v>
      </c>
      <c r="B78" s="60" t="s">
        <v>105</v>
      </c>
      <c r="C78" s="50">
        <v>977</v>
      </c>
      <c r="D78" s="50" t="s">
        <v>61</v>
      </c>
      <c r="E78" s="56">
        <v>6000000162</v>
      </c>
      <c r="F78" s="56">
        <v>240</v>
      </c>
      <c r="G78" s="45">
        <v>529.6</v>
      </c>
      <c r="H78" s="45">
        <v>529.4</v>
      </c>
      <c r="I78" s="40"/>
      <c r="J78" s="7"/>
      <c r="K78" s="7"/>
    </row>
    <row r="79" spans="1:11" ht="15.75">
      <c r="A79" s="132" t="s">
        <v>41</v>
      </c>
      <c r="B79" s="133" t="s">
        <v>10</v>
      </c>
      <c r="C79" s="139">
        <v>977</v>
      </c>
      <c r="D79" s="132" t="s">
        <v>20</v>
      </c>
      <c r="E79" s="140"/>
      <c r="F79" s="140"/>
      <c r="G79" s="136">
        <f>G83+G88+G80</f>
        <v>2797.7999999999997</v>
      </c>
      <c r="H79" s="136">
        <f>H83+H88+H80</f>
        <v>2438</v>
      </c>
      <c r="I79" s="40">
        <f>H79/G79*100</f>
        <v>87.13989563228252</v>
      </c>
      <c r="J79" s="7"/>
      <c r="K79" s="7"/>
    </row>
    <row r="80" spans="1:11" ht="31.5">
      <c r="A80" s="157" t="s">
        <v>42</v>
      </c>
      <c r="B80" s="154" t="s">
        <v>185</v>
      </c>
      <c r="C80" s="155">
        <v>977</v>
      </c>
      <c r="D80" s="155" t="s">
        <v>186</v>
      </c>
      <c r="E80" s="156"/>
      <c r="F80" s="156"/>
      <c r="G80" s="158">
        <f>G81</f>
        <v>200</v>
      </c>
      <c r="H80" s="158">
        <f>H81</f>
        <v>19</v>
      </c>
      <c r="I80" s="40">
        <f>H80/G80*100</f>
        <v>9.5</v>
      </c>
      <c r="J80" s="7"/>
      <c r="K80" s="7"/>
    </row>
    <row r="81" spans="1:11" ht="47.25">
      <c r="A81" s="95" t="s">
        <v>58</v>
      </c>
      <c r="B81" s="105" t="s">
        <v>187</v>
      </c>
      <c r="C81" s="106" t="s">
        <v>45</v>
      </c>
      <c r="D81" s="106" t="s">
        <v>186</v>
      </c>
      <c r="E81" s="117">
        <v>4310100180</v>
      </c>
      <c r="F81" s="117">
        <v>240</v>
      </c>
      <c r="G81" s="118">
        <v>200</v>
      </c>
      <c r="H81" s="118">
        <v>19</v>
      </c>
      <c r="I81" s="91">
        <f>H81/G81*100</f>
        <v>9.5</v>
      </c>
      <c r="J81" s="7"/>
      <c r="K81" s="7"/>
    </row>
    <row r="82" spans="1:11" ht="15.75">
      <c r="A82" s="95"/>
      <c r="B82" s="115"/>
      <c r="C82" s="97"/>
      <c r="D82" s="95"/>
      <c r="E82" s="116"/>
      <c r="F82" s="116"/>
      <c r="G82" s="98"/>
      <c r="H82" s="98"/>
      <c r="I82" s="40"/>
      <c r="J82" s="7"/>
      <c r="K82" s="7"/>
    </row>
    <row r="83" spans="1:11" ht="15.75">
      <c r="A83" s="125" t="s">
        <v>182</v>
      </c>
      <c r="B83" s="159" t="s">
        <v>226</v>
      </c>
      <c r="C83" s="157">
        <v>977</v>
      </c>
      <c r="D83" s="125" t="s">
        <v>16</v>
      </c>
      <c r="E83" s="160"/>
      <c r="F83" s="125"/>
      <c r="G83" s="151">
        <f>G84</f>
        <v>856.1999999999999</v>
      </c>
      <c r="H83" s="151">
        <f>H84</f>
        <v>855.1999999999999</v>
      </c>
      <c r="I83" s="40">
        <f>H83/G83*100</f>
        <v>99.88320485867787</v>
      </c>
      <c r="J83" s="7"/>
      <c r="K83" s="7"/>
    </row>
    <row r="84" spans="1:11" ht="78.75">
      <c r="A84" s="95" t="s">
        <v>188</v>
      </c>
      <c r="B84" s="10" t="s">
        <v>286</v>
      </c>
      <c r="C84" s="55" t="s">
        <v>45</v>
      </c>
      <c r="D84" s="55" t="s">
        <v>16</v>
      </c>
      <c r="E84" s="90">
        <v>4310200190</v>
      </c>
      <c r="F84" s="55"/>
      <c r="G84" s="66">
        <f>G85+G86</f>
        <v>856.1999999999999</v>
      </c>
      <c r="H84" s="66">
        <f>H85+H86</f>
        <v>855.1999999999999</v>
      </c>
      <c r="I84" s="40">
        <f>H84/G84*100</f>
        <v>99.88320485867787</v>
      </c>
      <c r="J84" s="7"/>
      <c r="K84" s="7"/>
    </row>
    <row r="85" spans="1:11" ht="31.5">
      <c r="A85" s="11" t="s">
        <v>189</v>
      </c>
      <c r="B85" s="23" t="s">
        <v>164</v>
      </c>
      <c r="C85" s="11" t="s">
        <v>45</v>
      </c>
      <c r="D85" s="11" t="s">
        <v>16</v>
      </c>
      <c r="E85" s="56">
        <v>4310200191</v>
      </c>
      <c r="F85" s="50" t="s">
        <v>128</v>
      </c>
      <c r="G85" s="9">
        <v>805.3</v>
      </c>
      <c r="H85" s="9">
        <v>804.4</v>
      </c>
      <c r="I85" s="40">
        <f>H85/G85*100</f>
        <v>99.88824040730164</v>
      </c>
      <c r="J85" s="7"/>
      <c r="K85" s="7"/>
    </row>
    <row r="86" spans="1:11" ht="31.5">
      <c r="A86" s="11" t="s">
        <v>190</v>
      </c>
      <c r="B86" s="60" t="s">
        <v>287</v>
      </c>
      <c r="C86" s="11" t="s">
        <v>45</v>
      </c>
      <c r="D86" s="11" t="s">
        <v>16</v>
      </c>
      <c r="E86" s="56">
        <v>4310200193</v>
      </c>
      <c r="F86" s="50" t="s">
        <v>128</v>
      </c>
      <c r="G86" s="9">
        <v>50.9</v>
      </c>
      <c r="H86" s="9">
        <v>50.8</v>
      </c>
      <c r="I86" s="40">
        <f>H86/G86*100</f>
        <v>99.80353634577604</v>
      </c>
      <c r="J86" s="7"/>
      <c r="K86" s="7"/>
    </row>
    <row r="87" spans="1:11" ht="15.75">
      <c r="A87" s="95"/>
      <c r="B87" s="96"/>
      <c r="C87" s="97"/>
      <c r="D87" s="95"/>
      <c r="E87" s="84"/>
      <c r="F87" s="95"/>
      <c r="G87" s="98"/>
      <c r="H87" s="98"/>
      <c r="I87" s="40"/>
      <c r="J87" s="7"/>
      <c r="K87" s="7"/>
    </row>
    <row r="88" spans="1:11" ht="31.5">
      <c r="A88" s="125" t="s">
        <v>191</v>
      </c>
      <c r="B88" s="159" t="s">
        <v>183</v>
      </c>
      <c r="C88" s="157" t="s">
        <v>45</v>
      </c>
      <c r="D88" s="125" t="s">
        <v>181</v>
      </c>
      <c r="E88" s="160"/>
      <c r="F88" s="125"/>
      <c r="G88" s="151">
        <f>G89+G95+G100+G104+G106+G110+G112+G118</f>
        <v>1741.6</v>
      </c>
      <c r="H88" s="151">
        <f>H89+H95+H100+H104+H106+H110+H112+H118</f>
        <v>1563.8000000000002</v>
      </c>
      <c r="I88" s="87">
        <f>H88/G88*100</f>
        <v>89.79099678456593</v>
      </c>
      <c r="J88" s="7"/>
      <c r="K88" s="7"/>
    </row>
    <row r="89" spans="1:11" ht="89.25" customHeight="1">
      <c r="A89" s="12" t="s">
        <v>192</v>
      </c>
      <c r="B89" s="10" t="s">
        <v>288</v>
      </c>
      <c r="C89" s="11">
        <v>977</v>
      </c>
      <c r="D89" s="12" t="s">
        <v>181</v>
      </c>
      <c r="E89" s="52">
        <v>4310100190</v>
      </c>
      <c r="F89" s="51"/>
      <c r="G89" s="8">
        <f>G90</f>
        <v>637.1</v>
      </c>
      <c r="H89" s="8">
        <f>H90</f>
        <v>635</v>
      </c>
      <c r="I89" s="40"/>
      <c r="J89" s="7"/>
      <c r="K89" s="7"/>
    </row>
    <row r="90" spans="1:11" ht="35.25" customHeight="1">
      <c r="A90" s="12" t="s">
        <v>193</v>
      </c>
      <c r="B90" s="57" t="s">
        <v>105</v>
      </c>
      <c r="C90" s="51">
        <v>977</v>
      </c>
      <c r="D90" s="51" t="s">
        <v>181</v>
      </c>
      <c r="E90" s="52">
        <v>4310100190</v>
      </c>
      <c r="F90" s="51" t="s">
        <v>127</v>
      </c>
      <c r="G90" s="8">
        <f>G91+G92+G93+G94</f>
        <v>637.1</v>
      </c>
      <c r="H90" s="8">
        <f>H91+H92+H93+H94</f>
        <v>635</v>
      </c>
      <c r="I90" s="40"/>
      <c r="J90" s="7"/>
      <c r="K90" s="7"/>
    </row>
    <row r="91" spans="1:11" ht="78.75">
      <c r="A91" s="11" t="s">
        <v>194</v>
      </c>
      <c r="B91" s="23" t="s">
        <v>290</v>
      </c>
      <c r="C91" s="25" t="s">
        <v>45</v>
      </c>
      <c r="D91" s="25" t="s">
        <v>181</v>
      </c>
      <c r="E91" s="88">
        <v>4310100192</v>
      </c>
      <c r="F91" s="61" t="s">
        <v>128</v>
      </c>
      <c r="G91" s="15">
        <v>2.1</v>
      </c>
      <c r="H91" s="15">
        <v>0</v>
      </c>
      <c r="I91" s="87">
        <f aca="true" t="shared" si="4" ref="I91:I101">H91/G91*100</f>
        <v>0</v>
      </c>
      <c r="J91" s="7"/>
      <c r="K91" s="7"/>
    </row>
    <row r="92" spans="1:11" ht="78.75">
      <c r="A92" s="11" t="s">
        <v>195</v>
      </c>
      <c r="B92" s="23" t="s">
        <v>291</v>
      </c>
      <c r="C92" s="25" t="s">
        <v>45</v>
      </c>
      <c r="D92" s="25" t="s">
        <v>181</v>
      </c>
      <c r="E92" s="88">
        <v>4310100193</v>
      </c>
      <c r="F92" s="61" t="s">
        <v>128</v>
      </c>
      <c r="G92" s="15">
        <v>266</v>
      </c>
      <c r="H92" s="15">
        <v>266</v>
      </c>
      <c r="I92" s="87">
        <f t="shared" si="4"/>
        <v>100</v>
      </c>
      <c r="J92" s="7"/>
      <c r="K92" s="7"/>
    </row>
    <row r="93" spans="1:11" ht="18" customHeight="1">
      <c r="A93" s="11" t="s">
        <v>196</v>
      </c>
      <c r="B93" s="23" t="s">
        <v>48</v>
      </c>
      <c r="C93" s="11" t="s">
        <v>45</v>
      </c>
      <c r="D93" s="11" t="s">
        <v>181</v>
      </c>
      <c r="E93" s="56">
        <v>4310100194</v>
      </c>
      <c r="F93" s="50" t="s">
        <v>128</v>
      </c>
      <c r="G93" s="9">
        <v>9</v>
      </c>
      <c r="H93" s="9">
        <v>9</v>
      </c>
      <c r="I93" s="40">
        <f t="shared" si="4"/>
        <v>100</v>
      </c>
      <c r="J93" s="7"/>
      <c r="K93" s="7"/>
    </row>
    <row r="94" spans="1:11" ht="27" customHeight="1">
      <c r="A94" s="11" t="s">
        <v>197</v>
      </c>
      <c r="B94" s="23" t="s">
        <v>289</v>
      </c>
      <c r="C94" s="11" t="s">
        <v>45</v>
      </c>
      <c r="D94" s="11" t="s">
        <v>181</v>
      </c>
      <c r="E94" s="56">
        <v>4310100196</v>
      </c>
      <c r="F94" s="50" t="s">
        <v>128</v>
      </c>
      <c r="G94" s="9">
        <v>360</v>
      </c>
      <c r="H94" s="9">
        <v>360</v>
      </c>
      <c r="I94" s="40">
        <f t="shared" si="4"/>
        <v>100</v>
      </c>
      <c r="J94" s="7"/>
      <c r="K94" s="7"/>
    </row>
    <row r="95" spans="1:11" ht="89.25" customHeight="1">
      <c r="A95" s="12" t="s">
        <v>198</v>
      </c>
      <c r="B95" s="10" t="s">
        <v>299</v>
      </c>
      <c r="C95" s="51" t="s">
        <v>45</v>
      </c>
      <c r="D95" s="51" t="s">
        <v>181</v>
      </c>
      <c r="E95" s="52">
        <v>4310500520</v>
      </c>
      <c r="F95" s="51"/>
      <c r="G95" s="53">
        <f>G96+G97+G98+G99</f>
        <v>188</v>
      </c>
      <c r="H95" s="53">
        <f>H96+H97+H98+H99</f>
        <v>145.1</v>
      </c>
      <c r="I95" s="87">
        <f t="shared" si="4"/>
        <v>77.18085106382978</v>
      </c>
      <c r="J95" s="7"/>
      <c r="K95" s="7"/>
    </row>
    <row r="96" spans="1:11" ht="94.5">
      <c r="A96" s="50" t="s">
        <v>203</v>
      </c>
      <c r="B96" s="23" t="s">
        <v>300</v>
      </c>
      <c r="C96" s="11" t="s">
        <v>45</v>
      </c>
      <c r="D96" s="11" t="s">
        <v>181</v>
      </c>
      <c r="E96" s="56">
        <v>4310500521</v>
      </c>
      <c r="F96" s="50" t="s">
        <v>128</v>
      </c>
      <c r="G96" s="9">
        <v>37</v>
      </c>
      <c r="H96" s="9">
        <v>24.1</v>
      </c>
      <c r="I96" s="40">
        <f t="shared" si="4"/>
        <v>65.13513513513513</v>
      </c>
      <c r="J96" s="7"/>
      <c r="K96" s="7"/>
    </row>
    <row r="97" spans="1:11" ht="31.5">
      <c r="A97" s="50" t="s">
        <v>251</v>
      </c>
      <c r="B97" s="23" t="s">
        <v>262</v>
      </c>
      <c r="C97" s="11" t="s">
        <v>45</v>
      </c>
      <c r="D97" s="11" t="s">
        <v>181</v>
      </c>
      <c r="E97" s="56">
        <v>4310500522</v>
      </c>
      <c r="F97" s="50" t="s">
        <v>128</v>
      </c>
      <c r="G97" s="9">
        <v>30</v>
      </c>
      <c r="H97" s="9">
        <v>0</v>
      </c>
      <c r="I97" s="87">
        <f t="shared" si="4"/>
        <v>0</v>
      </c>
      <c r="J97" s="7"/>
      <c r="K97" s="7"/>
    </row>
    <row r="98" spans="1:11" ht="31.5">
      <c r="A98" s="50" t="s">
        <v>252</v>
      </c>
      <c r="B98" s="23" t="s">
        <v>253</v>
      </c>
      <c r="C98" s="11" t="s">
        <v>45</v>
      </c>
      <c r="D98" s="11" t="s">
        <v>181</v>
      </c>
      <c r="E98" s="56">
        <v>4310500524</v>
      </c>
      <c r="F98" s="50" t="s">
        <v>128</v>
      </c>
      <c r="G98" s="9">
        <v>21</v>
      </c>
      <c r="H98" s="9">
        <v>21</v>
      </c>
      <c r="I98" s="40">
        <f t="shared" si="4"/>
        <v>100</v>
      </c>
      <c r="J98" s="7"/>
      <c r="K98" s="7"/>
    </row>
    <row r="99" spans="1:11" ht="47.25">
      <c r="A99" s="50" t="s">
        <v>301</v>
      </c>
      <c r="B99" s="23" t="s">
        <v>302</v>
      </c>
      <c r="C99" s="11" t="s">
        <v>45</v>
      </c>
      <c r="D99" s="11" t="s">
        <v>181</v>
      </c>
      <c r="E99" s="56">
        <v>4310500525</v>
      </c>
      <c r="F99" s="50" t="s">
        <v>128</v>
      </c>
      <c r="G99" s="9">
        <v>100</v>
      </c>
      <c r="H99" s="9">
        <v>100</v>
      </c>
      <c r="I99" s="40">
        <f t="shared" si="4"/>
        <v>100</v>
      </c>
      <c r="J99" s="7"/>
      <c r="K99" s="7"/>
    </row>
    <row r="100" spans="1:11" ht="84.75" customHeight="1">
      <c r="A100" s="12" t="s">
        <v>199</v>
      </c>
      <c r="B100" s="10" t="s">
        <v>292</v>
      </c>
      <c r="C100" s="11"/>
      <c r="D100" s="11"/>
      <c r="E100" s="56"/>
      <c r="F100" s="50"/>
      <c r="G100" s="66">
        <f>G101+G102+G103</f>
        <v>190</v>
      </c>
      <c r="H100" s="66">
        <f>H101+H102+H103</f>
        <v>189.9</v>
      </c>
      <c r="I100" s="87">
        <f t="shared" si="4"/>
        <v>99.94736842105263</v>
      </c>
      <c r="J100" s="7"/>
      <c r="K100" s="7"/>
    </row>
    <row r="101" spans="1:11" ht="53.25" customHeight="1">
      <c r="A101" s="73" t="s">
        <v>204</v>
      </c>
      <c r="B101" s="23" t="s">
        <v>293</v>
      </c>
      <c r="C101" s="25" t="s">
        <v>45</v>
      </c>
      <c r="D101" s="25" t="s">
        <v>181</v>
      </c>
      <c r="E101" s="88">
        <v>4310300491</v>
      </c>
      <c r="F101" s="61" t="s">
        <v>128</v>
      </c>
      <c r="G101" s="44">
        <v>3.1</v>
      </c>
      <c r="H101" s="89">
        <v>3</v>
      </c>
      <c r="I101" s="87">
        <f t="shared" si="4"/>
        <v>96.77419354838709</v>
      </c>
      <c r="J101" s="7"/>
      <c r="K101" s="7"/>
    </row>
    <row r="102" spans="1:11" ht="63.75" customHeight="1">
      <c r="A102" s="73" t="s">
        <v>205</v>
      </c>
      <c r="B102" s="23" t="s">
        <v>294</v>
      </c>
      <c r="C102" s="25" t="s">
        <v>45</v>
      </c>
      <c r="D102" s="25" t="s">
        <v>181</v>
      </c>
      <c r="E102" s="88">
        <v>4310300494</v>
      </c>
      <c r="F102" s="61" t="s">
        <v>128</v>
      </c>
      <c r="G102" s="44">
        <v>132</v>
      </c>
      <c r="H102" s="89">
        <v>132</v>
      </c>
      <c r="I102" s="87">
        <f aca="true" t="shared" si="5" ref="I102:I116">H102/G102*100</f>
        <v>100</v>
      </c>
      <c r="J102" s="7"/>
      <c r="K102" s="7"/>
    </row>
    <row r="103" spans="1:11" ht="44.25" customHeight="1">
      <c r="A103" s="73" t="s">
        <v>261</v>
      </c>
      <c r="B103" s="119" t="s">
        <v>295</v>
      </c>
      <c r="C103" s="25" t="s">
        <v>45</v>
      </c>
      <c r="D103" s="25" t="s">
        <v>181</v>
      </c>
      <c r="E103" s="88">
        <v>4310300496</v>
      </c>
      <c r="F103" s="61" t="s">
        <v>128</v>
      </c>
      <c r="G103" s="44">
        <v>54.9</v>
      </c>
      <c r="H103" s="89">
        <v>54.9</v>
      </c>
      <c r="I103" s="87">
        <f t="shared" si="5"/>
        <v>100</v>
      </c>
      <c r="J103" s="7"/>
      <c r="K103" s="7"/>
    </row>
    <row r="104" spans="1:11" ht="141.75">
      <c r="A104" s="51" t="s">
        <v>200</v>
      </c>
      <c r="B104" s="57" t="s">
        <v>296</v>
      </c>
      <c r="C104" s="55" t="s">
        <v>45</v>
      </c>
      <c r="D104" s="55" t="s">
        <v>181</v>
      </c>
      <c r="E104" s="90">
        <v>4310400530</v>
      </c>
      <c r="F104" s="55"/>
      <c r="G104" s="66">
        <f>G105</f>
        <v>12.9</v>
      </c>
      <c r="H104" s="66">
        <f>H105</f>
        <v>12.8</v>
      </c>
      <c r="I104" s="66">
        <f>I105</f>
        <v>99.2248062015504</v>
      </c>
      <c r="J104" s="7"/>
      <c r="K104" s="7"/>
    </row>
    <row r="105" spans="1:11" ht="47.25">
      <c r="A105" s="73" t="s">
        <v>298</v>
      </c>
      <c r="B105" s="23" t="s">
        <v>297</v>
      </c>
      <c r="C105" s="11" t="s">
        <v>45</v>
      </c>
      <c r="D105" s="11" t="s">
        <v>181</v>
      </c>
      <c r="E105" s="56">
        <v>4310400534</v>
      </c>
      <c r="F105" s="50" t="s">
        <v>128</v>
      </c>
      <c r="G105" s="45">
        <v>12.9</v>
      </c>
      <c r="H105" s="3">
        <v>12.8</v>
      </c>
      <c r="I105" s="87">
        <f t="shared" si="5"/>
        <v>99.2248062015504</v>
      </c>
      <c r="J105" s="7"/>
      <c r="K105" s="7"/>
    </row>
    <row r="106" spans="1:11" ht="189">
      <c r="A106" s="51" t="s">
        <v>201</v>
      </c>
      <c r="B106" s="57" t="s">
        <v>303</v>
      </c>
      <c r="C106" s="55" t="s">
        <v>45</v>
      </c>
      <c r="D106" s="55" t="s">
        <v>181</v>
      </c>
      <c r="E106" s="90">
        <v>4310600540</v>
      </c>
      <c r="F106" s="55"/>
      <c r="G106" s="66">
        <f>G107+G108+G109</f>
        <v>478.5</v>
      </c>
      <c r="H106" s="66">
        <f>H107+H108+H109</f>
        <v>478.1</v>
      </c>
      <c r="I106" s="87">
        <f t="shared" si="5"/>
        <v>99.91640543364682</v>
      </c>
      <c r="J106" s="7"/>
      <c r="K106" s="7"/>
    </row>
    <row r="107" spans="1:11" ht="63">
      <c r="A107" s="73" t="s">
        <v>206</v>
      </c>
      <c r="B107" s="23" t="s">
        <v>263</v>
      </c>
      <c r="C107" s="25" t="s">
        <v>45</v>
      </c>
      <c r="D107" s="25" t="s">
        <v>181</v>
      </c>
      <c r="E107" s="88">
        <v>4310600543</v>
      </c>
      <c r="F107" s="61" t="s">
        <v>128</v>
      </c>
      <c r="G107" s="44">
        <v>450</v>
      </c>
      <c r="H107" s="89">
        <v>450</v>
      </c>
      <c r="I107" s="91">
        <f t="shared" si="5"/>
        <v>100</v>
      </c>
      <c r="J107" s="7"/>
      <c r="K107" s="7"/>
    </row>
    <row r="108" spans="1:11" ht="50.25" customHeight="1">
      <c r="A108" s="73" t="s">
        <v>207</v>
      </c>
      <c r="B108" s="60" t="s">
        <v>304</v>
      </c>
      <c r="C108" s="25" t="s">
        <v>45</v>
      </c>
      <c r="D108" s="25" t="s">
        <v>181</v>
      </c>
      <c r="E108" s="88">
        <v>4310600544</v>
      </c>
      <c r="F108" s="61" t="s">
        <v>128</v>
      </c>
      <c r="G108" s="44">
        <v>26.4</v>
      </c>
      <c r="H108" s="89">
        <v>26.3</v>
      </c>
      <c r="I108" s="91">
        <f t="shared" si="5"/>
        <v>99.62121212121214</v>
      </c>
      <c r="J108" s="7"/>
      <c r="K108" s="7"/>
    </row>
    <row r="109" spans="1:11" ht="66.75" customHeight="1">
      <c r="A109" s="73" t="s">
        <v>305</v>
      </c>
      <c r="B109" s="60" t="s">
        <v>306</v>
      </c>
      <c r="C109" s="25" t="s">
        <v>45</v>
      </c>
      <c r="D109" s="25" t="s">
        <v>181</v>
      </c>
      <c r="E109" s="88">
        <v>4310600542</v>
      </c>
      <c r="F109" s="61" t="s">
        <v>128</v>
      </c>
      <c r="G109" s="44">
        <v>2.1</v>
      </c>
      <c r="H109" s="89">
        <v>1.8</v>
      </c>
      <c r="I109" s="91">
        <f t="shared" si="5"/>
        <v>85.71428571428571</v>
      </c>
      <c r="J109" s="7"/>
      <c r="K109" s="7"/>
    </row>
    <row r="110" spans="1:11" ht="99.75" customHeight="1">
      <c r="A110" s="51" t="s">
        <v>202</v>
      </c>
      <c r="B110" s="57" t="s">
        <v>307</v>
      </c>
      <c r="C110" s="55" t="s">
        <v>45</v>
      </c>
      <c r="D110" s="55" t="s">
        <v>181</v>
      </c>
      <c r="E110" s="90">
        <v>4310700550</v>
      </c>
      <c r="F110" s="55"/>
      <c r="G110" s="66">
        <f>G111</f>
        <v>20</v>
      </c>
      <c r="H110" s="66">
        <f>H111</f>
        <v>7.9</v>
      </c>
      <c r="I110" s="87">
        <f t="shared" si="5"/>
        <v>39.5</v>
      </c>
      <c r="J110" s="7"/>
      <c r="K110" s="7"/>
    </row>
    <row r="111" spans="1:11" ht="63">
      <c r="A111" s="73" t="s">
        <v>255</v>
      </c>
      <c r="B111" s="23" t="s">
        <v>308</v>
      </c>
      <c r="C111" s="25" t="s">
        <v>45</v>
      </c>
      <c r="D111" s="25" t="s">
        <v>181</v>
      </c>
      <c r="E111" s="88">
        <v>4310700550</v>
      </c>
      <c r="F111" s="61" t="s">
        <v>128</v>
      </c>
      <c r="G111" s="44">
        <v>20</v>
      </c>
      <c r="H111" s="89">
        <v>7.9</v>
      </c>
      <c r="I111" s="91">
        <f t="shared" si="5"/>
        <v>39.5</v>
      </c>
      <c r="J111" s="7"/>
      <c r="K111" s="7"/>
    </row>
    <row r="112" spans="1:11" s="112" customFormat="1" ht="110.25">
      <c r="A112" s="51" t="s">
        <v>254</v>
      </c>
      <c r="B112" s="57" t="s">
        <v>309</v>
      </c>
      <c r="C112" s="55" t="s">
        <v>45</v>
      </c>
      <c r="D112" s="55" t="s">
        <v>181</v>
      </c>
      <c r="E112" s="90">
        <v>4310700560</v>
      </c>
      <c r="F112" s="55" t="s">
        <v>127</v>
      </c>
      <c r="G112" s="66">
        <f>G113+G114+G115+G116+G117</f>
        <v>78</v>
      </c>
      <c r="H112" s="66">
        <f>H113+H114+H115+H116+H117</f>
        <v>68</v>
      </c>
      <c r="I112" s="91">
        <f t="shared" si="5"/>
        <v>87.17948717948718</v>
      </c>
      <c r="J112" s="111"/>
      <c r="K112" s="111"/>
    </row>
    <row r="113" spans="1:11" ht="47.25">
      <c r="A113" s="73" t="s">
        <v>266</v>
      </c>
      <c r="B113" s="60" t="s">
        <v>264</v>
      </c>
      <c r="C113" s="61" t="s">
        <v>45</v>
      </c>
      <c r="D113" s="61" t="s">
        <v>181</v>
      </c>
      <c r="E113" s="88">
        <v>4310700561</v>
      </c>
      <c r="F113" s="61" t="s">
        <v>128</v>
      </c>
      <c r="G113" s="44">
        <v>29.9</v>
      </c>
      <c r="H113" s="89">
        <v>29.9</v>
      </c>
      <c r="I113" s="91">
        <f t="shared" si="5"/>
        <v>100</v>
      </c>
      <c r="J113" s="7"/>
      <c r="K113" s="7"/>
    </row>
    <row r="114" spans="1:11" ht="63">
      <c r="A114" s="73" t="s">
        <v>267</v>
      </c>
      <c r="B114" s="60" t="s">
        <v>265</v>
      </c>
      <c r="C114" s="61" t="s">
        <v>45</v>
      </c>
      <c r="D114" s="61" t="s">
        <v>181</v>
      </c>
      <c r="E114" s="88">
        <v>4310700562</v>
      </c>
      <c r="F114" s="61" t="s">
        <v>128</v>
      </c>
      <c r="G114" s="44">
        <v>26.9</v>
      </c>
      <c r="H114" s="89">
        <v>26.9</v>
      </c>
      <c r="I114" s="91">
        <f t="shared" si="5"/>
        <v>100</v>
      </c>
      <c r="J114" s="7"/>
      <c r="K114" s="7"/>
    </row>
    <row r="115" spans="1:11" ht="31.5">
      <c r="A115" s="73" t="s">
        <v>268</v>
      </c>
      <c r="B115" s="60" t="s">
        <v>310</v>
      </c>
      <c r="C115" s="61" t="s">
        <v>45</v>
      </c>
      <c r="D115" s="61" t="s">
        <v>181</v>
      </c>
      <c r="E115" s="88">
        <v>4310700565</v>
      </c>
      <c r="F115" s="61" t="s">
        <v>128</v>
      </c>
      <c r="G115" s="44">
        <v>11.2</v>
      </c>
      <c r="H115" s="89">
        <v>11.2</v>
      </c>
      <c r="I115" s="91">
        <f t="shared" si="5"/>
        <v>100</v>
      </c>
      <c r="J115" s="7"/>
      <c r="K115" s="7"/>
    </row>
    <row r="116" spans="1:11" ht="31.5">
      <c r="A116" s="73" t="s">
        <v>269</v>
      </c>
      <c r="B116" s="60" t="s">
        <v>311</v>
      </c>
      <c r="C116" s="61" t="s">
        <v>45</v>
      </c>
      <c r="D116" s="61" t="s">
        <v>181</v>
      </c>
      <c r="E116" s="88">
        <v>4310700566</v>
      </c>
      <c r="F116" s="61" t="s">
        <v>128</v>
      </c>
      <c r="G116" s="44">
        <v>10</v>
      </c>
      <c r="H116" s="89">
        <v>0</v>
      </c>
      <c r="I116" s="91">
        <f t="shared" si="5"/>
        <v>0</v>
      </c>
      <c r="J116" s="7"/>
      <c r="K116" s="7"/>
    </row>
    <row r="117" spans="1:11" ht="15.75">
      <c r="A117" s="73"/>
      <c r="B117" s="60"/>
      <c r="C117" s="61"/>
      <c r="D117" s="61"/>
      <c r="E117" s="88"/>
      <c r="F117" s="61"/>
      <c r="G117" s="44"/>
      <c r="H117" s="89"/>
      <c r="I117" s="91"/>
      <c r="J117" s="7"/>
      <c r="K117" s="7"/>
    </row>
    <row r="118" spans="1:11" ht="141.75">
      <c r="A118" s="75" t="s">
        <v>270</v>
      </c>
      <c r="B118" s="57" t="s">
        <v>312</v>
      </c>
      <c r="C118" s="55" t="s">
        <v>45</v>
      </c>
      <c r="D118" s="55" t="s">
        <v>181</v>
      </c>
      <c r="E118" s="90">
        <v>4310800570</v>
      </c>
      <c r="F118" s="55" t="s">
        <v>127</v>
      </c>
      <c r="G118" s="66">
        <f>G119+G121+G120+G122</f>
        <v>137.10000000000002</v>
      </c>
      <c r="H118" s="66">
        <f>H119+H121+H120+H122</f>
        <v>27</v>
      </c>
      <c r="I118" s="120">
        <f aca="true" t="shared" si="6" ref="I118:I123">H118/G118*100</f>
        <v>19.693654266958422</v>
      </c>
      <c r="J118" s="7"/>
      <c r="K118" s="7"/>
    </row>
    <row r="119" spans="1:11" ht="31.5">
      <c r="A119" s="73" t="s">
        <v>272</v>
      </c>
      <c r="B119" s="60" t="s">
        <v>271</v>
      </c>
      <c r="C119" s="61" t="s">
        <v>45</v>
      </c>
      <c r="D119" s="61" t="s">
        <v>181</v>
      </c>
      <c r="E119" s="88">
        <v>4310800573</v>
      </c>
      <c r="F119" s="61" t="s">
        <v>128</v>
      </c>
      <c r="G119" s="44">
        <v>100</v>
      </c>
      <c r="H119" s="89">
        <v>0</v>
      </c>
      <c r="I119" s="91">
        <f t="shared" si="6"/>
        <v>0</v>
      </c>
      <c r="J119" s="7"/>
      <c r="K119" s="7"/>
    </row>
    <row r="120" spans="1:11" ht="47.25">
      <c r="A120" s="73" t="s">
        <v>273</v>
      </c>
      <c r="B120" s="60" t="s">
        <v>315</v>
      </c>
      <c r="C120" s="61" t="s">
        <v>45</v>
      </c>
      <c r="D120" s="61" t="s">
        <v>181</v>
      </c>
      <c r="E120" s="88">
        <v>4310800572</v>
      </c>
      <c r="F120" s="61" t="s">
        <v>128</v>
      </c>
      <c r="G120" s="44">
        <v>6.2</v>
      </c>
      <c r="H120" s="89">
        <v>6.1</v>
      </c>
      <c r="I120" s="91">
        <f t="shared" si="6"/>
        <v>98.38709677419354</v>
      </c>
      <c r="J120" s="7"/>
      <c r="K120" s="7"/>
    </row>
    <row r="121" spans="1:11" ht="31.5">
      <c r="A121" s="73" t="s">
        <v>274</v>
      </c>
      <c r="B121" s="23" t="s">
        <v>316</v>
      </c>
      <c r="C121" s="61" t="s">
        <v>45</v>
      </c>
      <c r="D121" s="61" t="s">
        <v>181</v>
      </c>
      <c r="E121" s="88">
        <v>4310800574</v>
      </c>
      <c r="F121" s="61" t="s">
        <v>128</v>
      </c>
      <c r="G121" s="44">
        <v>20.9</v>
      </c>
      <c r="H121" s="89">
        <v>20.9</v>
      </c>
      <c r="I121" s="91">
        <f t="shared" si="6"/>
        <v>100</v>
      </c>
      <c r="J121" s="7"/>
      <c r="K121" s="7"/>
    </row>
    <row r="122" spans="1:11" ht="78.75">
      <c r="A122" s="73" t="s">
        <v>314</v>
      </c>
      <c r="B122" s="23" t="s">
        <v>313</v>
      </c>
      <c r="C122" s="61" t="s">
        <v>45</v>
      </c>
      <c r="D122" s="61" t="s">
        <v>181</v>
      </c>
      <c r="E122" s="88">
        <v>4310800571</v>
      </c>
      <c r="F122" s="61" t="s">
        <v>128</v>
      </c>
      <c r="G122" s="44">
        <v>10</v>
      </c>
      <c r="H122" s="89">
        <v>0</v>
      </c>
      <c r="I122" s="40">
        <f t="shared" si="6"/>
        <v>0</v>
      </c>
      <c r="J122" s="7"/>
      <c r="K122" s="7"/>
    </row>
    <row r="123" spans="1:11" ht="17.25" customHeight="1">
      <c r="A123" s="132" t="s">
        <v>43</v>
      </c>
      <c r="B123" s="133" t="s">
        <v>137</v>
      </c>
      <c r="C123" s="134" t="s">
        <v>45</v>
      </c>
      <c r="D123" s="132" t="s">
        <v>17</v>
      </c>
      <c r="E123" s="140"/>
      <c r="F123" s="140"/>
      <c r="G123" s="136">
        <f>G124</f>
        <v>10658.199999999999</v>
      </c>
      <c r="H123" s="136">
        <f>H124</f>
        <v>9771</v>
      </c>
      <c r="I123" s="40">
        <f t="shared" si="6"/>
        <v>91.67589273986228</v>
      </c>
      <c r="J123" s="7"/>
      <c r="K123" s="7"/>
    </row>
    <row r="124" spans="1:11" ht="15.75">
      <c r="A124" s="125" t="s">
        <v>44</v>
      </c>
      <c r="B124" s="150" t="s">
        <v>21</v>
      </c>
      <c r="C124" s="161" t="s">
        <v>45</v>
      </c>
      <c r="D124" s="125" t="s">
        <v>22</v>
      </c>
      <c r="E124" s="156"/>
      <c r="F124" s="156"/>
      <c r="G124" s="151">
        <f>G125+G133+G140</f>
        <v>10658.199999999999</v>
      </c>
      <c r="H124" s="151">
        <f>H125+H133+H140</f>
        <v>9771</v>
      </c>
      <c r="I124" s="40"/>
      <c r="J124" s="7"/>
      <c r="K124" s="7"/>
    </row>
    <row r="125" spans="1:11" ht="131.25" customHeight="1">
      <c r="A125" s="12" t="s">
        <v>59</v>
      </c>
      <c r="B125" s="63" t="s">
        <v>322</v>
      </c>
      <c r="C125" s="51" t="s">
        <v>45</v>
      </c>
      <c r="D125" s="12" t="s">
        <v>22</v>
      </c>
      <c r="E125" s="52">
        <v>4500000200</v>
      </c>
      <c r="F125" s="2"/>
      <c r="G125" s="8">
        <f>G126+G127+G128+G129+G130+G131+G132</f>
        <v>6048</v>
      </c>
      <c r="H125" s="8">
        <f>H126+H127+H128+H129+H130+H131+H132</f>
        <v>6026.3</v>
      </c>
      <c r="I125" s="40"/>
      <c r="J125" s="7"/>
      <c r="K125" s="7"/>
    </row>
    <row r="126" spans="1:11" ht="47.25">
      <c r="A126" s="73" t="s">
        <v>213</v>
      </c>
      <c r="B126" s="23" t="s">
        <v>323</v>
      </c>
      <c r="C126" s="25" t="s">
        <v>45</v>
      </c>
      <c r="D126" s="25" t="s">
        <v>22</v>
      </c>
      <c r="E126" s="88">
        <v>4500000201</v>
      </c>
      <c r="F126" s="61" t="s">
        <v>128</v>
      </c>
      <c r="G126" s="15">
        <v>350</v>
      </c>
      <c r="H126" s="44">
        <v>350</v>
      </c>
      <c r="I126" s="87">
        <f>H126/G126*100</f>
        <v>100</v>
      </c>
      <c r="J126" s="7"/>
      <c r="K126" s="7"/>
    </row>
    <row r="127" spans="1:11" ht="63">
      <c r="A127" s="73" t="s">
        <v>214</v>
      </c>
      <c r="B127" s="23" t="s">
        <v>324</v>
      </c>
      <c r="C127" s="25" t="s">
        <v>45</v>
      </c>
      <c r="D127" s="25" t="s">
        <v>22</v>
      </c>
      <c r="E127" s="88">
        <v>4500000203</v>
      </c>
      <c r="F127" s="61" t="s">
        <v>128</v>
      </c>
      <c r="G127" s="15">
        <v>800</v>
      </c>
      <c r="H127" s="15">
        <v>796</v>
      </c>
      <c r="I127" s="87">
        <f>H127/G127*100</f>
        <v>99.5</v>
      </c>
      <c r="J127" s="7"/>
      <c r="K127" s="7"/>
    </row>
    <row r="128" spans="1:11" ht="47.25">
      <c r="A128" s="73" t="s">
        <v>215</v>
      </c>
      <c r="B128" s="23" t="s">
        <v>325</v>
      </c>
      <c r="C128" s="25" t="s">
        <v>45</v>
      </c>
      <c r="D128" s="25" t="s">
        <v>22</v>
      </c>
      <c r="E128" s="88">
        <v>4500000205</v>
      </c>
      <c r="F128" s="61" t="s">
        <v>128</v>
      </c>
      <c r="G128" s="15">
        <v>800</v>
      </c>
      <c r="H128" s="15">
        <v>796</v>
      </c>
      <c r="I128" s="87">
        <f aca="true" t="shared" si="7" ref="I128:I167">H128/G128*100</f>
        <v>99.5</v>
      </c>
      <c r="J128" s="7"/>
      <c r="K128" s="7"/>
    </row>
    <row r="129" spans="1:11" ht="31.5">
      <c r="A129" s="73" t="s">
        <v>216</v>
      </c>
      <c r="B129" s="23" t="s">
        <v>326</v>
      </c>
      <c r="C129" s="25" t="s">
        <v>45</v>
      </c>
      <c r="D129" s="25" t="s">
        <v>22</v>
      </c>
      <c r="E129" s="88">
        <v>4500000206</v>
      </c>
      <c r="F129" s="61" t="s">
        <v>128</v>
      </c>
      <c r="G129" s="15">
        <v>75</v>
      </c>
      <c r="H129" s="15">
        <v>66</v>
      </c>
      <c r="I129" s="87">
        <f t="shared" si="7"/>
        <v>88</v>
      </c>
      <c r="J129" s="7"/>
      <c r="K129" s="7"/>
    </row>
    <row r="130" spans="1:11" ht="47.25">
      <c r="A130" s="73" t="s">
        <v>217</v>
      </c>
      <c r="B130" s="23" t="s">
        <v>327</v>
      </c>
      <c r="C130" s="25" t="s">
        <v>45</v>
      </c>
      <c r="D130" s="25" t="s">
        <v>22</v>
      </c>
      <c r="E130" s="88">
        <v>4500000207</v>
      </c>
      <c r="F130" s="61" t="s">
        <v>128</v>
      </c>
      <c r="G130" s="15">
        <v>750</v>
      </c>
      <c r="H130" s="15">
        <v>746.3</v>
      </c>
      <c r="I130" s="87">
        <f t="shared" si="7"/>
        <v>99.50666666666666</v>
      </c>
      <c r="J130" s="7"/>
      <c r="K130" s="7"/>
    </row>
    <row r="131" spans="1:11" ht="51.75" customHeight="1">
      <c r="A131" s="73" t="s">
        <v>218</v>
      </c>
      <c r="B131" s="23" t="s">
        <v>328</v>
      </c>
      <c r="C131" s="25" t="s">
        <v>45</v>
      </c>
      <c r="D131" s="25" t="s">
        <v>22</v>
      </c>
      <c r="E131" s="88">
        <v>4500000208</v>
      </c>
      <c r="F131" s="61" t="s">
        <v>128</v>
      </c>
      <c r="G131" s="15">
        <v>1383</v>
      </c>
      <c r="H131" s="15">
        <v>1382</v>
      </c>
      <c r="I131" s="87">
        <f t="shared" si="7"/>
        <v>99.92769342010122</v>
      </c>
      <c r="J131" s="7"/>
      <c r="K131" s="7"/>
    </row>
    <row r="132" spans="1:11" ht="51.75" customHeight="1">
      <c r="A132" s="73" t="s">
        <v>329</v>
      </c>
      <c r="B132" s="23" t="s">
        <v>330</v>
      </c>
      <c r="C132" s="25" t="s">
        <v>45</v>
      </c>
      <c r="D132" s="25" t="s">
        <v>22</v>
      </c>
      <c r="E132" s="88">
        <v>4500000209</v>
      </c>
      <c r="F132" s="61" t="s">
        <v>128</v>
      </c>
      <c r="G132" s="15">
        <v>1890</v>
      </c>
      <c r="H132" s="15">
        <v>1890</v>
      </c>
      <c r="I132" s="87">
        <f t="shared" si="7"/>
        <v>100</v>
      </c>
      <c r="J132" s="7"/>
      <c r="K132" s="7"/>
    </row>
    <row r="133" spans="1:11" ht="107.25" customHeight="1">
      <c r="A133" s="12" t="s">
        <v>165</v>
      </c>
      <c r="B133" s="63" t="s">
        <v>317</v>
      </c>
      <c r="C133" s="55" t="s">
        <v>45</v>
      </c>
      <c r="D133" s="24" t="s">
        <v>22</v>
      </c>
      <c r="E133" s="90">
        <v>4500300210</v>
      </c>
      <c r="F133" s="61"/>
      <c r="G133" s="66">
        <f>G134+G135+G136+G137+G138+G139</f>
        <v>1200.4</v>
      </c>
      <c r="H133" s="66">
        <f>H134+H135+H136+H137+H138+H139</f>
        <v>1070.5</v>
      </c>
      <c r="I133" s="87">
        <f t="shared" si="7"/>
        <v>89.17860713095635</v>
      </c>
      <c r="J133" s="7"/>
      <c r="K133" s="7"/>
    </row>
    <row r="134" spans="1:11" ht="33.75" customHeight="1">
      <c r="A134" s="73" t="s">
        <v>208</v>
      </c>
      <c r="B134" s="60" t="s">
        <v>166</v>
      </c>
      <c r="C134" s="50" t="s">
        <v>45</v>
      </c>
      <c r="D134" s="50" t="s">
        <v>22</v>
      </c>
      <c r="E134" s="56">
        <v>4500300211</v>
      </c>
      <c r="F134" s="50" t="s">
        <v>128</v>
      </c>
      <c r="G134" s="15">
        <v>200</v>
      </c>
      <c r="H134" s="15">
        <v>185</v>
      </c>
      <c r="I134" s="87">
        <f t="shared" si="7"/>
        <v>92.5</v>
      </c>
      <c r="J134" s="7"/>
      <c r="K134" s="7"/>
    </row>
    <row r="135" spans="1:11" ht="18.75" customHeight="1">
      <c r="A135" s="73" t="s">
        <v>209</v>
      </c>
      <c r="B135" s="23" t="s">
        <v>167</v>
      </c>
      <c r="C135" s="50" t="s">
        <v>45</v>
      </c>
      <c r="D135" s="50" t="s">
        <v>22</v>
      </c>
      <c r="E135" s="56">
        <v>4500300212</v>
      </c>
      <c r="F135" s="50" t="s">
        <v>128</v>
      </c>
      <c r="G135" s="15">
        <v>16.5</v>
      </c>
      <c r="H135" s="15">
        <v>15.2</v>
      </c>
      <c r="I135" s="40">
        <f t="shared" si="7"/>
        <v>92.12121212121211</v>
      </c>
      <c r="J135" s="7"/>
      <c r="K135" s="7"/>
    </row>
    <row r="136" spans="1:11" ht="37.5" customHeight="1">
      <c r="A136" s="73" t="s">
        <v>210</v>
      </c>
      <c r="B136" s="23" t="s">
        <v>256</v>
      </c>
      <c r="C136" s="50" t="s">
        <v>45</v>
      </c>
      <c r="D136" s="50" t="s">
        <v>22</v>
      </c>
      <c r="E136" s="56">
        <v>4500300213</v>
      </c>
      <c r="F136" s="50" t="s">
        <v>128</v>
      </c>
      <c r="G136" s="15">
        <v>29.9</v>
      </c>
      <c r="H136" s="15">
        <v>0</v>
      </c>
      <c r="I136" s="40">
        <f t="shared" si="7"/>
        <v>0</v>
      </c>
      <c r="J136" s="7"/>
      <c r="K136" s="7"/>
    </row>
    <row r="137" spans="1:11" ht="39" customHeight="1">
      <c r="A137" s="73" t="s">
        <v>211</v>
      </c>
      <c r="B137" s="23" t="s">
        <v>212</v>
      </c>
      <c r="C137" s="50" t="s">
        <v>45</v>
      </c>
      <c r="D137" s="50" t="s">
        <v>22</v>
      </c>
      <c r="E137" s="56">
        <v>4500300214</v>
      </c>
      <c r="F137" s="50" t="s">
        <v>128</v>
      </c>
      <c r="G137" s="15">
        <v>198</v>
      </c>
      <c r="H137" s="15">
        <v>198</v>
      </c>
      <c r="I137" s="87">
        <f t="shared" si="7"/>
        <v>100</v>
      </c>
      <c r="J137" s="7"/>
      <c r="K137" s="7"/>
    </row>
    <row r="138" spans="1:11" ht="39" customHeight="1">
      <c r="A138" s="73" t="s">
        <v>318</v>
      </c>
      <c r="B138" s="23" t="s">
        <v>319</v>
      </c>
      <c r="C138" s="50" t="s">
        <v>45</v>
      </c>
      <c r="D138" s="50" t="s">
        <v>22</v>
      </c>
      <c r="E138" s="56">
        <v>4500300215</v>
      </c>
      <c r="F138" s="50" t="s">
        <v>128</v>
      </c>
      <c r="G138" s="15">
        <v>720</v>
      </c>
      <c r="H138" s="15">
        <v>636.4</v>
      </c>
      <c r="I138" s="87">
        <f t="shared" si="7"/>
        <v>88.38888888888889</v>
      </c>
      <c r="J138" s="7"/>
      <c r="K138" s="7"/>
    </row>
    <row r="139" spans="1:11" ht="52.5" customHeight="1">
      <c r="A139" s="73" t="s">
        <v>320</v>
      </c>
      <c r="B139" s="23" t="s">
        <v>321</v>
      </c>
      <c r="C139" s="61" t="s">
        <v>45</v>
      </c>
      <c r="D139" s="61" t="s">
        <v>22</v>
      </c>
      <c r="E139" s="88">
        <v>4500300216</v>
      </c>
      <c r="F139" s="61" t="s">
        <v>128</v>
      </c>
      <c r="G139" s="15">
        <v>36</v>
      </c>
      <c r="H139" s="15">
        <v>35.9</v>
      </c>
      <c r="I139" s="87">
        <f t="shared" si="7"/>
        <v>99.72222222222223</v>
      </c>
      <c r="J139" s="7"/>
      <c r="K139" s="7"/>
    </row>
    <row r="140" spans="1:11" ht="97.5" customHeight="1">
      <c r="A140" s="99" t="s">
        <v>168</v>
      </c>
      <c r="B140" s="63" t="s">
        <v>331</v>
      </c>
      <c r="C140" s="100" t="s">
        <v>45</v>
      </c>
      <c r="D140" s="101" t="s">
        <v>22</v>
      </c>
      <c r="E140" s="90">
        <v>4500000560</v>
      </c>
      <c r="F140" s="61"/>
      <c r="G140" s="66">
        <f>G141+G142+G143</f>
        <v>3409.7999999999997</v>
      </c>
      <c r="H140" s="66">
        <f>H141+H142+H143</f>
        <v>2674.2</v>
      </c>
      <c r="I140" s="87">
        <f t="shared" si="7"/>
        <v>78.42688720746085</v>
      </c>
      <c r="J140" s="7"/>
      <c r="K140" s="7"/>
    </row>
    <row r="141" spans="1:11" ht="32.25" customHeight="1">
      <c r="A141" s="73" t="s">
        <v>169</v>
      </c>
      <c r="B141" s="23" t="s">
        <v>170</v>
      </c>
      <c r="C141" s="50" t="s">
        <v>45</v>
      </c>
      <c r="D141" s="50" t="s">
        <v>22</v>
      </c>
      <c r="E141" s="56">
        <v>4500000561</v>
      </c>
      <c r="F141" s="50" t="s">
        <v>128</v>
      </c>
      <c r="G141" s="9">
        <v>2666.1</v>
      </c>
      <c r="H141" s="9">
        <v>1930.6</v>
      </c>
      <c r="I141" s="40">
        <f t="shared" si="7"/>
        <v>72.41288773864446</v>
      </c>
      <c r="J141" s="7"/>
      <c r="K141" s="7"/>
    </row>
    <row r="142" spans="1:11" ht="18.75" customHeight="1">
      <c r="A142" s="73" t="s">
        <v>171</v>
      </c>
      <c r="B142" s="23" t="s">
        <v>172</v>
      </c>
      <c r="C142" s="50" t="s">
        <v>45</v>
      </c>
      <c r="D142" s="50" t="s">
        <v>22</v>
      </c>
      <c r="E142" s="56">
        <v>4500000562</v>
      </c>
      <c r="F142" s="50" t="s">
        <v>128</v>
      </c>
      <c r="G142" s="9">
        <v>581</v>
      </c>
      <c r="H142" s="9">
        <v>580.9</v>
      </c>
      <c r="I142" s="40">
        <f t="shared" si="7"/>
        <v>99.9827882960413</v>
      </c>
      <c r="J142" s="7"/>
      <c r="K142" s="7"/>
    </row>
    <row r="143" spans="1:11" ht="33" customHeight="1">
      <c r="A143" s="73" t="s">
        <v>332</v>
      </c>
      <c r="B143" s="23" t="s">
        <v>287</v>
      </c>
      <c r="C143" s="50" t="s">
        <v>45</v>
      </c>
      <c r="D143" s="50" t="s">
        <v>22</v>
      </c>
      <c r="E143" s="56">
        <v>4500000563</v>
      </c>
      <c r="F143" s="50" t="s">
        <v>128</v>
      </c>
      <c r="G143" s="9">
        <v>162.7</v>
      </c>
      <c r="H143" s="9">
        <v>162.7</v>
      </c>
      <c r="I143" s="40">
        <f t="shared" si="7"/>
        <v>100</v>
      </c>
      <c r="J143" s="7"/>
      <c r="K143" s="7"/>
    </row>
    <row r="144" spans="1:11" ht="15.75">
      <c r="A144" s="142" t="s">
        <v>75</v>
      </c>
      <c r="B144" s="143" t="s">
        <v>3</v>
      </c>
      <c r="C144" s="139" t="s">
        <v>45</v>
      </c>
      <c r="D144" s="144">
        <v>1000</v>
      </c>
      <c r="E144" s="145"/>
      <c r="F144" s="145"/>
      <c r="G144" s="146">
        <f>G145+G149</f>
        <v>4648.1</v>
      </c>
      <c r="H144" s="146">
        <f>H145+H149</f>
        <v>4062.2</v>
      </c>
      <c r="I144" s="40">
        <f t="shared" si="7"/>
        <v>87.39484950840128</v>
      </c>
      <c r="J144" s="13"/>
      <c r="K144" s="13"/>
    </row>
    <row r="145" spans="1:11" ht="15.75">
      <c r="A145" s="162" t="s">
        <v>46</v>
      </c>
      <c r="B145" s="163" t="s">
        <v>79</v>
      </c>
      <c r="C145" s="161">
        <v>977</v>
      </c>
      <c r="D145" s="161" t="s">
        <v>260</v>
      </c>
      <c r="E145" s="164">
        <v>5050100230</v>
      </c>
      <c r="F145" s="153"/>
      <c r="G145" s="165">
        <f aca="true" t="shared" si="8" ref="G145:H147">G146</f>
        <v>1890.6</v>
      </c>
      <c r="H145" s="165">
        <f t="shared" si="8"/>
        <v>1890.5</v>
      </c>
      <c r="I145" s="40"/>
      <c r="J145" s="13"/>
      <c r="K145" s="13"/>
    </row>
    <row r="146" spans="1:11" ht="47.25">
      <c r="A146" s="94" t="s">
        <v>47</v>
      </c>
      <c r="B146" s="86" t="s">
        <v>99</v>
      </c>
      <c r="C146" s="61">
        <v>977</v>
      </c>
      <c r="D146" s="61" t="s">
        <v>260</v>
      </c>
      <c r="E146" s="64">
        <v>5050100230</v>
      </c>
      <c r="F146" s="61"/>
      <c r="G146" s="44">
        <f t="shared" si="8"/>
        <v>1890.6</v>
      </c>
      <c r="H146" s="44">
        <f t="shared" si="8"/>
        <v>1890.5</v>
      </c>
      <c r="I146" s="40"/>
      <c r="J146" s="13"/>
      <c r="K146" s="13"/>
    </row>
    <row r="147" spans="1:11" ht="31.5">
      <c r="A147" s="94" t="s">
        <v>98</v>
      </c>
      <c r="B147" s="86" t="s">
        <v>107</v>
      </c>
      <c r="C147" s="61">
        <v>977</v>
      </c>
      <c r="D147" s="61" t="s">
        <v>260</v>
      </c>
      <c r="E147" s="64">
        <v>5050100230</v>
      </c>
      <c r="F147" s="61" t="s">
        <v>131</v>
      </c>
      <c r="G147" s="44">
        <f t="shared" si="8"/>
        <v>1890.6</v>
      </c>
      <c r="H147" s="44">
        <f t="shared" si="8"/>
        <v>1890.5</v>
      </c>
      <c r="I147" s="40"/>
      <c r="J147" s="13"/>
      <c r="K147" s="13"/>
    </row>
    <row r="148" spans="1:11" ht="15.75">
      <c r="A148" s="94" t="s">
        <v>112</v>
      </c>
      <c r="B148" s="86" t="s">
        <v>19</v>
      </c>
      <c r="C148" s="61">
        <v>977</v>
      </c>
      <c r="D148" s="61" t="s">
        <v>260</v>
      </c>
      <c r="E148" s="64">
        <v>5050100230</v>
      </c>
      <c r="F148" s="61" t="s">
        <v>257</v>
      </c>
      <c r="G148" s="44">
        <v>1890.6</v>
      </c>
      <c r="H148" s="44">
        <v>1890.5</v>
      </c>
      <c r="I148" s="40"/>
      <c r="J148" s="13"/>
      <c r="K148" s="13"/>
    </row>
    <row r="149" spans="1:11" ht="15.75">
      <c r="A149" s="126" t="s">
        <v>94</v>
      </c>
      <c r="B149" s="163" t="s">
        <v>62</v>
      </c>
      <c r="C149" s="166" t="s">
        <v>45</v>
      </c>
      <c r="D149" s="167">
        <v>1004</v>
      </c>
      <c r="E149" s="164"/>
      <c r="F149" s="168"/>
      <c r="G149" s="165">
        <f>G150</f>
        <v>2757.5</v>
      </c>
      <c r="H149" s="165">
        <f>H150</f>
        <v>2171.7</v>
      </c>
      <c r="I149" s="40">
        <f t="shared" si="7"/>
        <v>78.75611967361739</v>
      </c>
      <c r="J149" s="13"/>
      <c r="K149" s="13"/>
    </row>
    <row r="150" spans="1:11" ht="71.25" customHeight="1">
      <c r="A150" s="78" t="s">
        <v>84</v>
      </c>
      <c r="B150" s="57" t="s">
        <v>174</v>
      </c>
      <c r="C150" s="55">
        <v>977</v>
      </c>
      <c r="D150" s="55" t="s">
        <v>74</v>
      </c>
      <c r="E150" s="12"/>
      <c r="F150" s="51"/>
      <c r="G150" s="53">
        <f>G151+G153</f>
        <v>2757.5</v>
      </c>
      <c r="H150" s="53">
        <f>H151+H153</f>
        <v>2171.7</v>
      </c>
      <c r="I150" s="40"/>
      <c r="J150" s="13"/>
      <c r="K150" s="13"/>
    </row>
    <row r="151" spans="1:11" ht="47.25">
      <c r="A151" s="94" t="s">
        <v>85</v>
      </c>
      <c r="B151" s="60" t="s">
        <v>63</v>
      </c>
      <c r="C151" s="50">
        <v>977</v>
      </c>
      <c r="D151" s="50" t="s">
        <v>74</v>
      </c>
      <c r="E151" s="50" t="s">
        <v>173</v>
      </c>
      <c r="F151" s="50" t="s">
        <v>131</v>
      </c>
      <c r="G151" s="45">
        <f>G152</f>
        <v>1597.4</v>
      </c>
      <c r="H151" s="45">
        <f>H152</f>
        <v>1011.7</v>
      </c>
      <c r="I151" s="40"/>
      <c r="J151" s="13"/>
      <c r="K151" s="13"/>
    </row>
    <row r="152" spans="1:11" ht="15.75">
      <c r="A152" s="94" t="s">
        <v>95</v>
      </c>
      <c r="B152" s="86" t="s">
        <v>19</v>
      </c>
      <c r="C152" s="50">
        <v>977</v>
      </c>
      <c r="D152" s="50" t="s">
        <v>74</v>
      </c>
      <c r="E152" s="50" t="s">
        <v>173</v>
      </c>
      <c r="F152" s="50" t="s">
        <v>132</v>
      </c>
      <c r="G152" s="45">
        <v>1597.4</v>
      </c>
      <c r="H152" s="45">
        <v>1011.7</v>
      </c>
      <c r="I152" s="40">
        <f t="shared" si="7"/>
        <v>63.33416802303744</v>
      </c>
      <c r="J152" s="13"/>
      <c r="K152" s="13"/>
    </row>
    <row r="153" spans="1:11" ht="69" customHeight="1">
      <c r="A153" s="78" t="s">
        <v>86</v>
      </c>
      <c r="B153" s="10" t="s">
        <v>176</v>
      </c>
      <c r="C153" s="24">
        <v>977</v>
      </c>
      <c r="D153" s="21">
        <v>1004</v>
      </c>
      <c r="E153" s="55" t="s">
        <v>175</v>
      </c>
      <c r="F153" s="21"/>
      <c r="G153" s="14">
        <f>G154</f>
        <v>1160.1</v>
      </c>
      <c r="H153" s="14">
        <f>H154</f>
        <v>1160</v>
      </c>
      <c r="I153" s="40"/>
      <c r="J153" s="13"/>
      <c r="K153" s="13"/>
    </row>
    <row r="154" spans="1:11" ht="31.5">
      <c r="A154" s="79" t="s">
        <v>87</v>
      </c>
      <c r="B154" s="86" t="s">
        <v>177</v>
      </c>
      <c r="C154" s="50">
        <v>977</v>
      </c>
      <c r="D154" s="64">
        <v>1004</v>
      </c>
      <c r="E154" s="61" t="s">
        <v>175</v>
      </c>
      <c r="F154" s="64">
        <v>300</v>
      </c>
      <c r="G154" s="44">
        <f>G155</f>
        <v>1160.1</v>
      </c>
      <c r="H154" s="44">
        <f>H155</f>
        <v>1160</v>
      </c>
      <c r="I154" s="92">
        <f t="shared" si="7"/>
        <v>99.99138005344368</v>
      </c>
      <c r="J154" s="13"/>
      <c r="K154" s="13"/>
    </row>
    <row r="155" spans="1:11" ht="37.5" customHeight="1">
      <c r="A155" s="79" t="s">
        <v>96</v>
      </c>
      <c r="B155" s="26" t="s">
        <v>178</v>
      </c>
      <c r="C155" s="25">
        <v>977</v>
      </c>
      <c r="D155" s="16">
        <v>1004</v>
      </c>
      <c r="E155" s="61" t="s">
        <v>175</v>
      </c>
      <c r="F155" s="16">
        <v>320</v>
      </c>
      <c r="G155" s="15">
        <v>1160.1</v>
      </c>
      <c r="H155" s="15">
        <v>1160</v>
      </c>
      <c r="I155" s="40">
        <f t="shared" si="7"/>
        <v>99.99138005344368</v>
      </c>
      <c r="J155" s="13"/>
      <c r="K155" s="13"/>
    </row>
    <row r="156" spans="1:11" ht="18.75" customHeight="1">
      <c r="A156" s="142" t="s">
        <v>73</v>
      </c>
      <c r="B156" s="143" t="s">
        <v>9</v>
      </c>
      <c r="C156" s="134" t="s">
        <v>45</v>
      </c>
      <c r="D156" s="142" t="s">
        <v>72</v>
      </c>
      <c r="E156" s="145"/>
      <c r="F156" s="145"/>
      <c r="G156" s="146">
        <f>G157</f>
        <v>2999.8</v>
      </c>
      <c r="H156" s="146">
        <f>H157</f>
        <v>1241.5</v>
      </c>
      <c r="I156" s="40">
        <f t="shared" si="7"/>
        <v>41.38609240616041</v>
      </c>
      <c r="J156" s="13"/>
      <c r="K156" s="13"/>
    </row>
    <row r="157" spans="1:11" ht="18.75" customHeight="1">
      <c r="A157" s="126" t="s">
        <v>88</v>
      </c>
      <c r="B157" s="163" t="s">
        <v>70</v>
      </c>
      <c r="C157" s="153">
        <v>977</v>
      </c>
      <c r="D157" s="126" t="s">
        <v>67</v>
      </c>
      <c r="E157" s="167"/>
      <c r="F157" s="167"/>
      <c r="G157" s="165">
        <f>G158</f>
        <v>2999.8</v>
      </c>
      <c r="H157" s="165">
        <f>H158</f>
        <v>1241.5</v>
      </c>
      <c r="I157" s="40"/>
      <c r="J157" s="13"/>
      <c r="K157" s="13"/>
    </row>
    <row r="158" spans="1:11" ht="117" customHeight="1">
      <c r="A158" s="78" t="s">
        <v>89</v>
      </c>
      <c r="B158" s="63" t="s">
        <v>333</v>
      </c>
      <c r="C158" s="55">
        <v>977</v>
      </c>
      <c r="D158" s="55" t="s">
        <v>67</v>
      </c>
      <c r="E158" s="54">
        <v>5120000240</v>
      </c>
      <c r="F158" s="54"/>
      <c r="G158" s="14">
        <f>G159+G160+G161+G162+G163+G164+G165+G166+G167</f>
        <v>2999.8</v>
      </c>
      <c r="H158" s="14">
        <f>H159+H160+H161+H162+H163+H164+H165+H166+H167</f>
        <v>1241.5</v>
      </c>
      <c r="I158" s="40"/>
      <c r="J158" s="13"/>
      <c r="K158" s="13"/>
    </row>
    <row r="159" spans="1:11" ht="38.25" customHeight="1">
      <c r="A159" s="79" t="s">
        <v>221</v>
      </c>
      <c r="B159" s="23" t="s">
        <v>219</v>
      </c>
      <c r="C159" s="61">
        <v>977</v>
      </c>
      <c r="D159" s="61" t="s">
        <v>67</v>
      </c>
      <c r="E159" s="64">
        <v>5120000241</v>
      </c>
      <c r="F159" s="16">
        <v>240</v>
      </c>
      <c r="G159" s="44">
        <v>192</v>
      </c>
      <c r="H159" s="44">
        <v>192</v>
      </c>
      <c r="I159" s="40">
        <f t="shared" si="7"/>
        <v>100</v>
      </c>
      <c r="J159" s="13"/>
      <c r="K159" s="13"/>
    </row>
    <row r="160" spans="1:11" ht="49.5" customHeight="1">
      <c r="A160" s="79" t="s">
        <v>222</v>
      </c>
      <c r="B160" s="23" t="s">
        <v>220</v>
      </c>
      <c r="C160" s="61">
        <v>977</v>
      </c>
      <c r="D160" s="61" t="s">
        <v>67</v>
      </c>
      <c r="E160" s="64">
        <v>5120000242</v>
      </c>
      <c r="F160" s="16">
        <v>240</v>
      </c>
      <c r="G160" s="44">
        <v>199.3</v>
      </c>
      <c r="H160" s="44">
        <v>181.2</v>
      </c>
      <c r="I160" s="40">
        <f t="shared" si="7"/>
        <v>90.9182137481184</v>
      </c>
      <c r="J160" s="13"/>
      <c r="K160" s="13"/>
    </row>
    <row r="161" spans="1:11" ht="31.5" customHeight="1">
      <c r="A161" s="79" t="s">
        <v>223</v>
      </c>
      <c r="B161" s="26" t="s">
        <v>335</v>
      </c>
      <c r="C161" s="61" t="s">
        <v>45</v>
      </c>
      <c r="D161" s="61" t="s">
        <v>67</v>
      </c>
      <c r="E161" s="64">
        <v>5120000249</v>
      </c>
      <c r="F161" s="16">
        <v>240</v>
      </c>
      <c r="G161" s="44">
        <v>50</v>
      </c>
      <c r="H161" s="44">
        <v>0</v>
      </c>
      <c r="I161" s="40">
        <f t="shared" si="7"/>
        <v>0</v>
      </c>
      <c r="J161" s="13"/>
      <c r="K161" s="13"/>
    </row>
    <row r="162" spans="1:11" ht="31.5" customHeight="1">
      <c r="A162" s="79" t="s">
        <v>224</v>
      </c>
      <c r="B162" s="26" t="s">
        <v>275</v>
      </c>
      <c r="C162" s="61" t="s">
        <v>45</v>
      </c>
      <c r="D162" s="61" t="s">
        <v>67</v>
      </c>
      <c r="E162" s="64">
        <v>5120000251</v>
      </c>
      <c r="F162" s="16">
        <v>240</v>
      </c>
      <c r="G162" s="44">
        <v>328.8</v>
      </c>
      <c r="H162" s="44">
        <v>229.6</v>
      </c>
      <c r="I162" s="40">
        <f t="shared" si="7"/>
        <v>69.82968369829683</v>
      </c>
      <c r="J162" s="13"/>
      <c r="K162" s="13"/>
    </row>
    <row r="163" spans="1:11" ht="31.5" customHeight="1">
      <c r="A163" s="79" t="s">
        <v>225</v>
      </c>
      <c r="B163" s="26" t="s">
        <v>334</v>
      </c>
      <c r="C163" s="61" t="s">
        <v>45</v>
      </c>
      <c r="D163" s="61" t="s">
        <v>67</v>
      </c>
      <c r="E163" s="64">
        <v>5120000253</v>
      </c>
      <c r="F163" s="16">
        <v>240</v>
      </c>
      <c r="G163" s="44">
        <v>75</v>
      </c>
      <c r="H163" s="44">
        <v>0</v>
      </c>
      <c r="I163" s="40">
        <f t="shared" si="7"/>
        <v>0</v>
      </c>
      <c r="J163" s="13"/>
      <c r="K163" s="13"/>
    </row>
    <row r="164" spans="1:11" ht="31.5" customHeight="1">
      <c r="A164" s="79" t="s">
        <v>336</v>
      </c>
      <c r="B164" s="26" t="s">
        <v>340</v>
      </c>
      <c r="C164" s="61" t="s">
        <v>45</v>
      </c>
      <c r="D164" s="61" t="s">
        <v>67</v>
      </c>
      <c r="E164" s="64">
        <v>5120000256</v>
      </c>
      <c r="F164" s="16">
        <v>240</v>
      </c>
      <c r="G164" s="44">
        <v>834</v>
      </c>
      <c r="H164" s="44">
        <v>139.2</v>
      </c>
      <c r="I164" s="40">
        <f t="shared" si="7"/>
        <v>16.690647482014388</v>
      </c>
      <c r="J164" s="13"/>
      <c r="K164" s="13"/>
    </row>
    <row r="165" spans="1:11" ht="31.5" customHeight="1">
      <c r="A165" s="79" t="s">
        <v>337</v>
      </c>
      <c r="B165" s="26" t="s">
        <v>341</v>
      </c>
      <c r="C165" s="61" t="s">
        <v>45</v>
      </c>
      <c r="D165" s="61" t="s">
        <v>67</v>
      </c>
      <c r="E165" s="64">
        <v>5120000257</v>
      </c>
      <c r="F165" s="16">
        <v>240</v>
      </c>
      <c r="G165" s="44">
        <v>806.7</v>
      </c>
      <c r="H165" s="44">
        <v>139.2</v>
      </c>
      <c r="I165" s="40">
        <f t="shared" si="7"/>
        <v>17.255485310524357</v>
      </c>
      <c r="J165" s="13"/>
      <c r="K165" s="13"/>
    </row>
    <row r="166" spans="1:11" ht="31.5" customHeight="1">
      <c r="A166" s="79" t="s">
        <v>338</v>
      </c>
      <c r="B166" s="26" t="s">
        <v>342</v>
      </c>
      <c r="C166" s="61" t="s">
        <v>45</v>
      </c>
      <c r="D166" s="61" t="s">
        <v>67</v>
      </c>
      <c r="E166" s="64">
        <v>5120000258</v>
      </c>
      <c r="F166" s="16">
        <v>240</v>
      </c>
      <c r="G166" s="44">
        <v>417.2</v>
      </c>
      <c r="H166" s="44">
        <v>360.3</v>
      </c>
      <c r="I166" s="40">
        <f t="shared" si="7"/>
        <v>86.3614573346117</v>
      </c>
      <c r="J166" s="13"/>
      <c r="K166" s="13"/>
    </row>
    <row r="167" spans="1:11" ht="31.5" customHeight="1">
      <c r="A167" s="79" t="s">
        <v>339</v>
      </c>
      <c r="B167" s="26" t="s">
        <v>343</v>
      </c>
      <c r="C167" s="61" t="s">
        <v>45</v>
      </c>
      <c r="D167" s="61" t="s">
        <v>67</v>
      </c>
      <c r="E167" s="64">
        <v>5120000259</v>
      </c>
      <c r="F167" s="16">
        <v>240</v>
      </c>
      <c r="G167" s="44">
        <v>96.8</v>
      </c>
      <c r="H167" s="44">
        <v>0</v>
      </c>
      <c r="I167" s="40">
        <f t="shared" si="7"/>
        <v>0</v>
      </c>
      <c r="J167" s="13"/>
      <c r="K167" s="13"/>
    </row>
    <row r="168" spans="1:11" ht="18" customHeight="1">
      <c r="A168" s="79"/>
      <c r="B168" s="26"/>
      <c r="C168" s="61"/>
      <c r="D168" s="61"/>
      <c r="E168" s="64"/>
      <c r="F168" s="16"/>
      <c r="G168" s="44"/>
      <c r="H168" s="44"/>
      <c r="I168" s="40"/>
      <c r="J168" s="13"/>
      <c r="K168" s="13"/>
    </row>
    <row r="169" spans="1:11" ht="17.25" customHeight="1">
      <c r="A169" s="132" t="s">
        <v>90</v>
      </c>
      <c r="B169" s="133" t="s">
        <v>69</v>
      </c>
      <c r="C169" s="134" t="s">
        <v>45</v>
      </c>
      <c r="D169" s="132" t="s">
        <v>71</v>
      </c>
      <c r="E169" s="135"/>
      <c r="F169" s="135"/>
      <c r="G169" s="136">
        <f aca="true" t="shared" si="9" ref="G169:H171">G170</f>
        <v>2320.5</v>
      </c>
      <c r="H169" s="136">
        <f t="shared" si="9"/>
        <v>2111.3</v>
      </c>
      <c r="I169" s="40">
        <f aca="true" t="shared" si="10" ref="I169:I174">H169/G169*100</f>
        <v>90.98470157293687</v>
      </c>
      <c r="J169" s="13"/>
      <c r="K169" s="13"/>
    </row>
    <row r="170" spans="1:11" ht="17.25" customHeight="1">
      <c r="A170" s="169" t="s">
        <v>91</v>
      </c>
      <c r="B170" s="150" t="s">
        <v>138</v>
      </c>
      <c r="C170" s="161" t="s">
        <v>45</v>
      </c>
      <c r="D170" s="125" t="s">
        <v>66</v>
      </c>
      <c r="E170" s="160"/>
      <c r="F170" s="160"/>
      <c r="G170" s="151">
        <f t="shared" si="9"/>
        <v>2320.5</v>
      </c>
      <c r="H170" s="151">
        <f t="shared" si="9"/>
        <v>2111.3</v>
      </c>
      <c r="I170" s="40"/>
      <c r="J170" s="13"/>
      <c r="K170" s="13"/>
    </row>
    <row r="171" spans="1:11" ht="110.25" customHeight="1">
      <c r="A171" s="76" t="s">
        <v>92</v>
      </c>
      <c r="B171" s="10" t="s">
        <v>344</v>
      </c>
      <c r="C171" s="51">
        <v>977</v>
      </c>
      <c r="D171" s="51" t="s">
        <v>66</v>
      </c>
      <c r="E171" s="52">
        <v>4570100250</v>
      </c>
      <c r="F171" s="52"/>
      <c r="G171" s="8">
        <f>G172</f>
        <v>2320.5</v>
      </c>
      <c r="H171" s="8">
        <f t="shared" si="9"/>
        <v>2111.3</v>
      </c>
      <c r="I171" s="40"/>
      <c r="J171" s="13"/>
      <c r="K171" s="13"/>
    </row>
    <row r="172" spans="1:11" ht="31.5" customHeight="1">
      <c r="A172" s="73" t="s">
        <v>93</v>
      </c>
      <c r="B172" s="60" t="s">
        <v>105</v>
      </c>
      <c r="C172" s="50">
        <v>977</v>
      </c>
      <c r="D172" s="50" t="s">
        <v>66</v>
      </c>
      <c r="E172" s="56">
        <v>4570100250</v>
      </c>
      <c r="F172" s="56">
        <v>200</v>
      </c>
      <c r="G172" s="45">
        <f>G173</f>
        <v>2320.5</v>
      </c>
      <c r="H172" s="45">
        <f>H173</f>
        <v>2111.3</v>
      </c>
      <c r="I172" s="40"/>
      <c r="J172" s="13"/>
      <c r="K172" s="13"/>
    </row>
    <row r="173" spans="1:11" ht="16.5" customHeight="1">
      <c r="A173" s="73" t="s">
        <v>113</v>
      </c>
      <c r="B173" s="60" t="s">
        <v>60</v>
      </c>
      <c r="C173" s="50">
        <v>977</v>
      </c>
      <c r="D173" s="50" t="s">
        <v>66</v>
      </c>
      <c r="E173" s="56">
        <v>4570100250</v>
      </c>
      <c r="F173" s="56">
        <v>240</v>
      </c>
      <c r="G173" s="45">
        <v>2320.5</v>
      </c>
      <c r="H173" s="45">
        <v>2111.3</v>
      </c>
      <c r="I173" s="40">
        <f t="shared" si="10"/>
        <v>90.98470157293687</v>
      </c>
      <c r="J173" s="13"/>
      <c r="K173" s="13"/>
    </row>
    <row r="174" spans="1:11" ht="15.75">
      <c r="A174" s="25"/>
      <c r="B174" s="17" t="s">
        <v>4</v>
      </c>
      <c r="C174" s="24"/>
      <c r="D174" s="16"/>
      <c r="E174" s="16"/>
      <c r="F174" s="16"/>
      <c r="G174" s="14">
        <f>G11+G55+G60+G66+G79+G123+G144+G156+G169</f>
        <v>94696.40000000001</v>
      </c>
      <c r="H174" s="14">
        <f>H11+H55+H60+H66+H79+H123+H144+H156+H169</f>
        <v>89825.8</v>
      </c>
      <c r="I174" s="40">
        <f t="shared" si="10"/>
        <v>94.85661545739859</v>
      </c>
      <c r="J174" s="13"/>
      <c r="K174" s="13"/>
    </row>
    <row r="175" spans="1:11" ht="15.75">
      <c r="A175" s="67"/>
      <c r="B175" s="68"/>
      <c r="C175" s="69"/>
      <c r="D175" s="13"/>
      <c r="E175" s="13"/>
      <c r="F175" s="13"/>
      <c r="G175" s="70"/>
      <c r="H175" s="70"/>
      <c r="I175" s="70"/>
      <c r="J175" s="13"/>
      <c r="K175" s="13"/>
    </row>
    <row r="176" spans="1:11" ht="15.75">
      <c r="A176" s="67"/>
      <c r="B176" s="68"/>
      <c r="C176" s="69"/>
      <c r="D176" s="13"/>
      <c r="E176" s="13"/>
      <c r="F176" s="13"/>
      <c r="G176" s="70"/>
      <c r="H176" s="70"/>
      <c r="I176" s="70"/>
      <c r="J176" s="13"/>
      <c r="K176" s="13"/>
    </row>
    <row r="177" spans="1:11" ht="15.75">
      <c r="A177" s="67"/>
      <c r="B177" s="68"/>
      <c r="C177" s="69"/>
      <c r="D177" s="13"/>
      <c r="E177" s="13"/>
      <c r="F177" s="13"/>
      <c r="G177" s="70"/>
      <c r="H177" s="70"/>
      <c r="I177" s="70"/>
      <c r="J177" s="13"/>
      <c r="K177" s="13"/>
    </row>
    <row r="178" spans="1:11" ht="15.75">
      <c r="A178" s="67"/>
      <c r="B178" s="177" t="s">
        <v>349</v>
      </c>
      <c r="C178" s="178"/>
      <c r="D178" s="178"/>
      <c r="E178" s="178"/>
      <c r="F178" s="178"/>
      <c r="G178" s="70"/>
      <c r="H178" s="70"/>
      <c r="I178" s="70"/>
      <c r="J178" s="13"/>
      <c r="K178" s="13"/>
    </row>
    <row r="179" spans="1:11" ht="15.75">
      <c r="A179" s="67"/>
      <c r="B179" s="179"/>
      <c r="C179" s="180"/>
      <c r="D179" s="179"/>
      <c r="E179" s="180"/>
      <c r="F179" s="180"/>
      <c r="G179" s="70"/>
      <c r="H179" s="70"/>
      <c r="I179" s="70"/>
      <c r="J179" s="13"/>
      <c r="K179" s="13"/>
    </row>
    <row r="180" spans="1:11" ht="15.75">
      <c r="A180" s="67"/>
      <c r="B180" s="179"/>
      <c r="C180" s="180"/>
      <c r="D180" s="179"/>
      <c r="E180" s="180"/>
      <c r="F180" s="180"/>
      <c r="G180" s="70"/>
      <c r="H180" s="70"/>
      <c r="I180" s="70"/>
      <c r="J180" s="13"/>
      <c r="K180" s="13"/>
    </row>
    <row r="181" spans="1:11" ht="15.75">
      <c r="A181" s="67"/>
      <c r="B181" s="177" t="s">
        <v>350</v>
      </c>
      <c r="C181" s="178"/>
      <c r="D181" s="178"/>
      <c r="E181" s="178"/>
      <c r="F181" s="178"/>
      <c r="G181" s="70"/>
      <c r="H181" s="70"/>
      <c r="I181" s="70"/>
      <c r="J181" s="13"/>
      <c r="K181" s="13"/>
    </row>
    <row r="182" spans="1:11" ht="15.75">
      <c r="A182" s="67"/>
      <c r="B182" s="68"/>
      <c r="C182" s="69"/>
      <c r="D182" s="13"/>
      <c r="E182" s="13"/>
      <c r="F182" s="13"/>
      <c r="G182" s="70"/>
      <c r="H182" s="70"/>
      <c r="I182" s="70"/>
      <c r="J182" s="13"/>
      <c r="K182" s="13"/>
    </row>
    <row r="183" spans="1:11" ht="15.75">
      <c r="A183" s="67"/>
      <c r="B183" s="68"/>
      <c r="C183" s="69"/>
      <c r="D183" s="13"/>
      <c r="E183" s="13"/>
      <c r="F183" s="13"/>
      <c r="G183" s="70"/>
      <c r="H183" s="70"/>
      <c r="I183" s="70"/>
      <c r="J183" s="13"/>
      <c r="K183" s="13"/>
    </row>
    <row r="184" spans="1:11" ht="15.75">
      <c r="A184" s="67"/>
      <c r="B184" s="68"/>
      <c r="C184" s="69"/>
      <c r="D184" s="13"/>
      <c r="E184" s="13"/>
      <c r="F184" s="13"/>
      <c r="G184" s="70"/>
      <c r="H184" s="70"/>
      <c r="I184" s="70"/>
      <c r="J184" s="13"/>
      <c r="K184" s="13"/>
    </row>
    <row r="185" spans="1:11" ht="15.75">
      <c r="A185" s="67"/>
      <c r="B185" s="68"/>
      <c r="C185" s="69"/>
      <c r="D185" s="13"/>
      <c r="E185" s="13"/>
      <c r="F185" s="13"/>
      <c r="G185" s="70"/>
      <c r="H185" s="70"/>
      <c r="I185" s="70"/>
      <c r="J185" s="13"/>
      <c r="K185" s="13"/>
    </row>
    <row r="186" spans="1:9" ht="15.75">
      <c r="A186" s="18"/>
      <c r="B186" s="19"/>
      <c r="C186" s="30"/>
      <c r="D186" s="4"/>
      <c r="E186" s="4"/>
      <c r="F186" s="4"/>
      <c r="G186" s="43"/>
      <c r="H186" s="43"/>
      <c r="I186" s="43"/>
    </row>
    <row r="187" spans="1:7" ht="15.75">
      <c r="A187" s="18"/>
      <c r="B187" s="19"/>
      <c r="C187" s="30"/>
      <c r="D187" s="4"/>
      <c r="E187" s="4"/>
      <c r="F187" s="4"/>
      <c r="G187" s="4"/>
    </row>
    <row r="188" spans="1:9" ht="15.75" customHeight="1">
      <c r="A188" s="18"/>
      <c r="B188" s="171"/>
      <c r="C188" s="172"/>
      <c r="D188" s="172"/>
      <c r="E188" s="172"/>
      <c r="F188" s="172"/>
      <c r="G188" s="172"/>
      <c r="H188" s="172"/>
      <c r="I188" s="172"/>
    </row>
    <row r="189" spans="1:7" ht="15.75">
      <c r="A189" s="18"/>
      <c r="B189" s="19"/>
      <c r="C189" s="31"/>
      <c r="D189" s="4"/>
      <c r="E189" s="4"/>
      <c r="F189" s="4"/>
      <c r="G189" s="4"/>
    </row>
    <row r="191" ht="15.75">
      <c r="G191" s="39"/>
    </row>
  </sheetData>
  <sheetProtection/>
  <mergeCells count="10">
    <mergeCell ref="A7:I7"/>
    <mergeCell ref="B188:I188"/>
    <mergeCell ref="G1:I1"/>
    <mergeCell ref="G2:I2"/>
    <mergeCell ref="G4:I4"/>
    <mergeCell ref="D3:I3"/>
    <mergeCell ref="B5:H5"/>
    <mergeCell ref="B6:H6"/>
    <mergeCell ref="B178:F178"/>
    <mergeCell ref="B181:F181"/>
  </mergeCells>
  <printOptions/>
  <pageMargins left="0.5905511811023623" right="0.2362204724409449" top="0.33" bottom="0.5" header="0.5118110236220472" footer="0.2"/>
  <pageSetup fitToHeight="20" fitToWidth="1" horizontalDpi="600" verticalDpi="600" orientation="portrait" paperSize="9" scale="6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2022-03-03T18:26:23Z</cp:lastPrinted>
  <dcterms:created xsi:type="dcterms:W3CDTF">2006-12-21T11:37:10Z</dcterms:created>
  <dcterms:modified xsi:type="dcterms:W3CDTF">2022-05-25T08:24:43Z</dcterms:modified>
  <cp:category/>
  <cp:version/>
  <cp:contentType/>
  <cp:contentStatus/>
</cp:coreProperties>
</file>