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отчет _2022" sheetId="1" r:id="rId1"/>
  </sheets>
  <definedNames/>
  <calcPr fullCalcOnLoad="1"/>
</workbook>
</file>

<file path=xl/sharedStrings.xml><?xml version="1.0" encoding="utf-8"?>
<sst xmlns="http://schemas.openxmlformats.org/spreadsheetml/2006/main" count="636" uniqueCount="327">
  <si>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</si>
  <si>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</si>
  <si>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</si>
  <si>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</si>
  <si>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</si>
  <si>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</si>
  <si>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</si>
  <si>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</si>
  <si>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</si>
  <si>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</si>
  <si>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</si>
  <si>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</si>
  <si>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</si>
  <si>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</si>
  <si>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</si>
  <si>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0800</t>
  </si>
  <si>
    <t>НАЦИОНАЛЬНАЯ БЕЗОПАСНОСТЬ И ПРАВООХРАНИТЕЛЬНАЯ ДЕЯТЕЛЬНОСТЬ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</si>
  <si>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</si>
  <si>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</si>
  <si>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</si>
  <si>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</si>
  <si>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</si>
  <si>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</si>
  <si>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</si>
  <si>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</si>
  <si>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ДЕПУТАТЫ ПРЕДСТАВИТЕЛЬНОГО ОРГАНА МУНИЦИПАЛЬНОГО ОБРАЗОВАНИЯ</t>
  </si>
  <si>
    <t>1.1.1</t>
  </si>
  <si>
    <t>1.2.1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</si>
  <si>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</si>
  <si>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</si>
  <si>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</si>
  <si>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</si>
  <si>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</si>
  <si>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</si>
  <si>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</si>
  <si>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</si>
  <si>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977</t>
  </si>
  <si>
    <t>7</t>
  </si>
  <si>
    <t>7.1</t>
  </si>
  <si>
    <t>1</t>
  </si>
  <si>
    <t>2</t>
  </si>
  <si>
    <t>3</t>
  </si>
  <si>
    <t>5.1.1</t>
  </si>
  <si>
    <t>0503</t>
  </si>
  <si>
    <t>ОХРАНА СЕМЬИ И ДЕТСТВА</t>
  </si>
  <si>
    <t>% исполнения</t>
  </si>
  <si>
    <t>0111</t>
  </si>
  <si>
    <t>0113</t>
  </si>
  <si>
    <t>1202</t>
  </si>
  <si>
    <t>1101</t>
  </si>
  <si>
    <t xml:space="preserve">ФИЗИЧЕСКАЯ КУЛЬТУРА </t>
  </si>
  <si>
    <t>8</t>
  </si>
  <si>
    <t>8.1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</si>
  <si>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</si>
  <si>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</si>
  <si>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</si>
  <si>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детских площадок</t>
  </si>
  <si>
    <t>870</t>
  </si>
  <si>
    <t>885</t>
  </si>
  <si>
    <t>1.4.</t>
  </si>
  <si>
    <t>Общеэкономические вопросы</t>
  </si>
  <si>
    <t>0401</t>
  </si>
  <si>
    <t>8.1.1</t>
  </si>
  <si>
    <t>312</t>
  </si>
  <si>
    <t>9</t>
  </si>
  <si>
    <t>0020300020</t>
  </si>
  <si>
    <t>0020500030</t>
  </si>
  <si>
    <t>0020601030</t>
  </si>
  <si>
    <t>0020400020</t>
  </si>
  <si>
    <t>Другие вопросы в области национальной экономики</t>
  </si>
  <si>
    <t>0412</t>
  </si>
  <si>
    <t>3450100100</t>
  </si>
  <si>
    <t>2190300090</t>
  </si>
  <si>
    <t>7950701100</t>
  </si>
  <si>
    <t>0920500440</t>
  </si>
  <si>
    <t>0700100060</t>
  </si>
  <si>
    <t>51100G0860</t>
  </si>
  <si>
    <t>51100G0870</t>
  </si>
  <si>
    <t>1.3</t>
  </si>
  <si>
    <t>00200G0850</t>
  </si>
  <si>
    <t>123</t>
  </si>
  <si>
    <t>0709</t>
  </si>
  <si>
    <t>ДРУГИЕ ВОПРОСЫ В ОБЛАСТИ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</si>
  <si>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</si>
  <si>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</si>
  <si>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120</t>
  </si>
  <si>
    <t>Расходы по уплате членских взносов Совету муниципальных образований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</si>
  <si>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</si>
  <si>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</si>
  <si>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Профессиональная подготовка, переподготовка и повышение квалификации</t>
  </si>
  <si>
    <t>0705</t>
  </si>
  <si>
    <t>ПЕРИОДИЧЕСКАЯ ПЕЧАТЬ И ИЗДАТЕЛЬСТВА</t>
  </si>
  <si>
    <t>1.4.1</t>
  </si>
  <si>
    <t>Приложение № 2</t>
  </si>
  <si>
    <t xml:space="preserve">Утверждено  (тыс. руб.) </t>
  </si>
  <si>
    <t>Исполнено (тыс. руб.)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</si>
  <si>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</si>
  <si>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</si>
  <si>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</si>
  <si>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</si>
  <si>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</si>
  <si>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100</t>
  </si>
  <si>
    <t>1.1.1.1</t>
  </si>
  <si>
    <t>Расходы на выплаты персоналу государственных (муниципальных) органов</t>
  </si>
  <si>
    <t>1.2</t>
  </si>
  <si>
    <t>1.2.1.1</t>
  </si>
  <si>
    <t>1.2.1.1.1</t>
  </si>
  <si>
    <t>ЦЕНТРАЛЬНЫЙ АППАРАТ МУНИЦИПАЛЬНОГО ОБРАЗОВАНИЯ</t>
  </si>
  <si>
    <t>1.3.1</t>
  </si>
  <si>
    <t>1.3.1.1</t>
  </si>
  <si>
    <t>1.3.2.3</t>
  </si>
  <si>
    <t>240</t>
  </si>
  <si>
    <t>1.3.2.5</t>
  </si>
  <si>
    <t>850</t>
  </si>
  <si>
    <t>1.4.1.1</t>
  </si>
  <si>
    <t>1.4.1.1.1</t>
  </si>
  <si>
    <t>1.4.2</t>
  </si>
  <si>
    <t>ЦЕНТРАЛЬНЫЙ АППАРАТ МЕСТНОЙ АДМИНИСТРАЦИИ</t>
  </si>
  <si>
    <t>1.4.2.1</t>
  </si>
  <si>
    <t>1.4.2.2</t>
  </si>
  <si>
    <t>1.4.2.3</t>
  </si>
  <si>
    <t>1.4.2.4</t>
  </si>
  <si>
    <t>Иные бюджетные ассигнования</t>
  </si>
  <si>
    <t>800</t>
  </si>
  <si>
    <t>1.4.3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</si>
  <si>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</si>
  <si>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1.4.3.1</t>
  </si>
  <si>
    <t>1.4.3.2</t>
  </si>
  <si>
    <t>200</t>
  </si>
  <si>
    <t>1.6</t>
  </si>
  <si>
    <t>1.6.1</t>
  </si>
  <si>
    <t>РЕЗЕРВНЫЙ ФОНД МЕСТНОЙ АДМИНИСТРАЦИИ</t>
  </si>
  <si>
    <t>1.6.1.1</t>
  </si>
  <si>
    <t>Резерные средства</t>
  </si>
  <si>
    <t>1.7</t>
  </si>
  <si>
    <t>1.7.1</t>
  </si>
  <si>
    <t>Иные закупки товаров, работ и услуг для обеспечения государственных (муниципальных) нужд</t>
  </si>
  <si>
    <t>2.1.1.</t>
  </si>
  <si>
    <t>2.1.1.2</t>
  </si>
  <si>
    <t>2.1.1.2.1</t>
  </si>
  <si>
    <t>НАЦИОНАЛЬНАЯ ЭКОНОМИКА</t>
  </si>
  <si>
    <t>0400</t>
  </si>
  <si>
    <t>3.1.1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</si>
  <si>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</si>
  <si>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3.2</t>
  </si>
  <si>
    <t>3.2.1</t>
  </si>
  <si>
    <t>Благоустройство</t>
  </si>
  <si>
    <t>4.1.1</t>
  </si>
  <si>
    <t>4.1.1.1.</t>
  </si>
  <si>
    <t>4.1.1.1.1</t>
  </si>
  <si>
    <t>4.1.1.3</t>
  </si>
  <si>
    <t>Озеленение</t>
  </si>
  <si>
    <t>4.1.1.3.1</t>
  </si>
  <si>
    <t>4.1.1.4</t>
  </si>
  <si>
    <t>4.1.1.4.1</t>
  </si>
  <si>
    <t>4.1.1.5</t>
  </si>
  <si>
    <t>4.1.1.5.1</t>
  </si>
  <si>
    <t>4.1.1.6</t>
  </si>
  <si>
    <t>4.1.1.6.1</t>
  </si>
  <si>
    <t>Расходы по организации проф.образования и доп.проф.образования выборных должностных лиц местного самоуправления</t>
  </si>
  <si>
    <t>5.2</t>
  </si>
  <si>
    <t>5.2.1</t>
  </si>
  <si>
    <t>5.2.1.1</t>
  </si>
  <si>
    <t>Участие в акциях поклонения потомков</t>
  </si>
  <si>
    <t>5.4.1</t>
  </si>
  <si>
    <t>5.4.1.1</t>
  </si>
  <si>
    <t>5.4.1.2</t>
  </si>
  <si>
    <t>5.4.1.3</t>
  </si>
  <si>
    <t>5.5.1</t>
  </si>
  <si>
    <t>5.5.1.1</t>
  </si>
  <si>
    <t>Разработка макетов, издание и распространение среди населения округа брошюр профилактического характера</t>
  </si>
  <si>
    <t>5.5.1.2</t>
  </si>
  <si>
    <t>5.6.1</t>
  </si>
  <si>
    <t>5.6.1.2</t>
  </si>
  <si>
    <t>5.7.1</t>
  </si>
  <si>
    <t>5.7.1.1</t>
  </si>
  <si>
    <t>5.7.1.2</t>
  </si>
  <si>
    <t>5.8.1</t>
  </si>
  <si>
    <t>5.8.1.1</t>
  </si>
  <si>
    <t>5.9.1</t>
  </si>
  <si>
    <t xml:space="preserve">КУЛЬТУРА, КИНЕМАТОГРАФИЯ </t>
  </si>
  <si>
    <t>6.1</t>
  </si>
  <si>
    <t>6.1.1</t>
  </si>
  <si>
    <t>6.1.1.1</t>
  </si>
  <si>
    <t>6.1.1.2</t>
  </si>
  <si>
    <t>6.1.1.3</t>
  </si>
  <si>
    <t>6.1.1.4</t>
  </si>
  <si>
    <t>6.1.1.6</t>
  </si>
  <si>
    <t>6.1.2</t>
  </si>
  <si>
    <t>6.1.2.1</t>
  </si>
  <si>
    <t>6.1.2.2</t>
  </si>
  <si>
    <t>6.1.2.4</t>
  </si>
  <si>
    <t>6.1.3</t>
  </si>
  <si>
    <t>6.1.3.1.1.2</t>
  </si>
  <si>
    <t>Приобретение билетов, абонементов в концертные залы и театры</t>
  </si>
  <si>
    <t>6.1.3.1.1.3</t>
  </si>
  <si>
    <t>Социальное обеспечение населения</t>
  </si>
  <si>
    <t>7.1.1.1</t>
  </si>
  <si>
    <t>300</t>
  </si>
  <si>
    <t>7.1.1.1.1</t>
  </si>
  <si>
    <t>7.2</t>
  </si>
  <si>
    <t>7.2.1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</si>
  <si>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</si>
  <si>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1004</t>
  </si>
  <si>
    <t>7.2.1.1</t>
  </si>
  <si>
    <t>7.2.1.1.1</t>
  </si>
  <si>
    <t>310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</si>
  <si>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</si>
  <si>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</si>
  <si>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7.2.2.1</t>
  </si>
  <si>
    <t>Социальное обеспечение и иные выплаты населению</t>
  </si>
  <si>
    <t>7.2.2.1.1</t>
  </si>
  <si>
    <t>Социальные выплаты гражданам, кроме публичных нормативных социальных выплат</t>
  </si>
  <si>
    <t>1100</t>
  </si>
  <si>
    <t>8.1.1.1</t>
  </si>
  <si>
    <t>8.1.1.2</t>
  </si>
  <si>
    <t>Организация занятий в плавательном бассейне для многодетных семей и семей с детьми, находящимися под опекой</t>
  </si>
  <si>
    <t>8.1.1.5</t>
  </si>
  <si>
    <t>СРЕДСТВА МАССОВОЙ ИНФОРМАЦИИ</t>
  </si>
  <si>
    <t>1200</t>
  </si>
  <si>
    <t>9.1.</t>
  </si>
  <si>
    <t>9.1.1.</t>
  </si>
  <si>
    <t>9.1.1.1</t>
  </si>
  <si>
    <t>9.1.1.1.1</t>
  </si>
  <si>
    <t>Тематические экскурсии для жителей муниципального образования</t>
  </si>
  <si>
    <t>Приобретение и выдача детских подарочных наборов в рамках месячника по безопасности детского дорожно-транспортного травматизма жителям округа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</si>
  <si>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</si>
  <si>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5.9.1.1</t>
  </si>
  <si>
    <t>5.9.1.2</t>
  </si>
  <si>
    <t>5.9.1.4</t>
  </si>
  <si>
    <t>5.9.1.5</t>
  </si>
  <si>
    <t>5.10.1</t>
  </si>
  <si>
    <t>5.10.1.1</t>
  </si>
  <si>
    <t>5.10.1.2</t>
  </si>
  <si>
    <t>5.10.1.3</t>
  </si>
  <si>
    <t>Организация и проведение концертов (праздничных мероприятий), посвященных Дню пожилых людей</t>
  </si>
  <si>
    <t>1003</t>
  </si>
  <si>
    <t>1.3.2</t>
  </si>
  <si>
    <t>1.7.1.1</t>
  </si>
  <si>
    <t>Организовать и провести конкурс рисунка среди детей на тему профилактики терроризма</t>
  </si>
  <si>
    <t>5.4.1.5</t>
  </si>
  <si>
    <t>5.9.1.6</t>
  </si>
  <si>
    <t>Организация конкурса «самый экологичный двор муниципального образования»</t>
  </si>
  <si>
    <t>5.10.1.4</t>
  </si>
  <si>
    <t>Фотоконкурс «Чистый Дворцовый» приуроченный ко дню земли 22 апреля.</t>
  </si>
  <si>
    <t>8.1.1.6</t>
  </si>
  <si>
    <t xml:space="preserve"> МО МО Дворцовый округ</t>
  </si>
  <si>
    <t>1.5</t>
  </si>
  <si>
    <t>ОБЕСПЕЧЕНИЕ ПРОВЕДЕНИЯ ВЫБОРОВ  И  РЕФЕРЕНДУМОВ</t>
  </si>
  <si>
    <t>903</t>
  </si>
  <si>
    <t>0107</t>
  </si>
  <si>
    <t>0200101030</t>
  </si>
  <si>
    <t>1.5.1</t>
  </si>
  <si>
    <t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муниципальный округ Дворцовый округ на 2022-2024 года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</si>
  <si>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</si>
  <si>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</t>
  </si>
  <si>
    <t>Муниципальная программа "Проведение работ по военно-патриотическому воспитанию граждан, проживающих на территории внутригородского муниципального образования Санкт-Петербурга муниципальный округ Дворцовый округ в 2022-2024 годы"</t>
  </si>
  <si>
    <t>5.2.1.1.1</t>
  </si>
  <si>
    <t>5.2.1.1.2</t>
  </si>
  <si>
    <t>5.2.1.1.4</t>
  </si>
  <si>
    <t>Изготовление и распространение среди жителей округа штендеров для шествия «Бессмертный полк»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</si>
  <si>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2022-2024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</si>
  <si>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2022-2024 года»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</si>
  <si>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</si>
  <si>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2022-2024 года"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</si>
  <si>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</si>
  <si>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Лекция-беседа по профилактике экстремизма и терроризма в подростковой среде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</si>
  <si>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Дворцовый округ, социальную и культурную адаптацию мигрантов, профилактику межнациональных (межэтнических) конфликтов на 2022-2024 годы"</t>
  </si>
  <si>
    <t>Создание тематического видеоролика, направленного на укрепление межнационального и межконфессионального согласия</t>
  </si>
  <si>
    <t>320</t>
  </si>
  <si>
    <t>Проведение пешеходных архитектурно-литературных просветительских программ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</si>
  <si>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2022-2024 года"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</si>
  <si>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2022-2024 год</t>
  </si>
  <si>
    <t xml:space="preserve">Организация и проведение конкурса рисунков среди детей, жителей округа «Чистый город глазами ребенка» </t>
  </si>
  <si>
    <t xml:space="preserve">Организация и проведение конкурса рисунков среди детей, жителей округа «Я и окружающая среда, пять шагов к взаимодействию» </t>
  </si>
  <si>
    <t xml:space="preserve">Издание брошюры с конкурсными работами </t>
  </si>
  <si>
    <t xml:space="preserve">Издание евро буклета  по разъяснению вопросов охраны окружающей среды  </t>
  </si>
  <si>
    <t xml:space="preserve"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2022-2024 годы
</t>
  </si>
  <si>
    <t>Разработка, издание и распространение среди населения МО брошюр, памяток по вопросам экологического просвещения</t>
  </si>
  <si>
    <t>Интерактивная лекция-беседа по экологии и основам экологической безопасности.</t>
  </si>
  <si>
    <t>5.10.1.5</t>
  </si>
  <si>
    <t>5.10.1.6</t>
  </si>
  <si>
    <t>Организация пешеходных экскурсий для жителей по эко тропам с трансфером на автобусе</t>
  </si>
  <si>
    <t>Организация эко экскурсий на предприятия с трансфером на автобусе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</si>
  <si>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Дворцовый округ на 2022-2024 годы».</t>
  </si>
  <si>
    <t xml:space="preserve">Приобретение и вручение подарков и цветочной продукции жителям округа -юбилярам года </t>
  </si>
  <si>
    <t xml:space="preserve">Приобретение и вручение подарков и цветочной продукции жителям округа -юбилярам супружеской жизни </t>
  </si>
  <si>
    <t xml:space="preserve">Традиция поздравления детей, зарегистрированных на территории округа, с днем знаний. Вручение подарков. </t>
  </si>
  <si>
    <t>Муниципальная программа Организация и проведение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муниципальный округ Дворцовый округ 
на 2022-2024 годы</t>
  </si>
  <si>
    <t>Организация и проведение концерта (праздничного мероприятия), посвященного 78-й годовщине полного освобождения Ленинграда от фашистской блокады</t>
  </si>
  <si>
    <t xml:space="preserve">Организация и проведение концерта (праздничного мероприятия), посвященного 77-й годовщине Победы советского народа в Великой Отечественной войне 1941-1945гг. </t>
  </si>
  <si>
    <t>Приобретение и вручение памятных подарков жителям округа ко Дню Матери</t>
  </si>
  <si>
    <t>Организация и проведение концерта (праздничного мероприятия), приуроченного к празднованию Нового года и Рождества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</si>
  <si>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 на 2022-2024 годы"</t>
  </si>
  <si>
    <t>6.1.3.1.1.1</t>
  </si>
  <si>
    <t>6.1.3.1.1.4</t>
  </si>
  <si>
    <t xml:space="preserve">Курс по изготовлению текстильных кукол </t>
  </si>
  <si>
    <t>Приобретение билетов в театры, на концерты, в цирк, зоопарк, аквапарк, океанариум, дельфинарий, в музеи для детей</t>
  </si>
  <si>
    <t>6.1.3.1.1.6</t>
  </si>
  <si>
    <t>Конкурс «Лучший осенний букет»</t>
  </si>
  <si>
    <t>Муниципальная программа "«Обеспечение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территории внутригородского муниципального образования Санкт-Петербурга муниципальный округ Дворцовый округ на 2022-2024 года»</t>
  </si>
  <si>
    <t>Организация занятий в плавательном бассейне для жителей среднего и пожилого возраста</t>
  </si>
  <si>
    <t>Секция «Суставной гимнастики» для пожилого населения</t>
  </si>
  <si>
    <t>Организация и проведение соревнований по шашкам и шахматам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</si>
  <si>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2022-2024 годы</t>
  </si>
  <si>
    <t>Главный бухгалтер                                                                                      Т.А. Шукшина</t>
  </si>
  <si>
    <t>1.4.2.5</t>
  </si>
  <si>
    <t>5.2.1.1.5</t>
  </si>
  <si>
    <t>экскурсия на экспозицию иммерсивной инсталляции</t>
  </si>
  <si>
    <t>6.1.3.1.1.7</t>
  </si>
  <si>
    <t>6.1.3.1.1.8</t>
  </si>
  <si>
    <t>Экскурсия на теплоходе по рекам и каналам Санкт-Петербурга</t>
  </si>
  <si>
    <t>Экскурсия на теплоходе по рекам и каналам Санкт-Петербурга для детей</t>
  </si>
  <si>
    <t>5.2.1.1.6</t>
  </si>
  <si>
    <t>Изготовление портретов героев для формирования "Аллеи Славы" в память о геройски погибших участниках боевых действий в спецоперациях</t>
  </si>
  <si>
    <t>Проведение военно-патриотического квеста</t>
  </si>
  <si>
    <t>к  Решению МС</t>
  </si>
  <si>
    <t xml:space="preserve">от _          2023  № </t>
  </si>
  <si>
    <t>Расходы бюджета по ведомственной структуре расходов МО МО Дворцовый округ за 2022 год</t>
  </si>
  <si>
    <t>Экологическая акция «Крышечки доброты»</t>
  </si>
  <si>
    <t>Гражданская оборона</t>
  </si>
  <si>
    <t>Иные закупки товаров, работ и услуг для обеспечения государственных. (муниципальных) нужд</t>
  </si>
  <si>
    <t>Закупка товаров, работ и услуг для государственных (муниципальных) нужд</t>
  </si>
  <si>
    <t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</t>
  </si>
  <si>
    <t>Уплата налогов, сборов и иных платежей</t>
  </si>
  <si>
    <t>Иные пенсии, социальные доплаты к пенсиям</t>
  </si>
  <si>
    <t>Публичные нормативные социальные выплаты гражданам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</si>
</sst>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-FC19]d\ mmmm\ yyyy\ &quot;г.&quot;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0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2" fontId="1" fillId="34" borderId="10" xfId="0" applyNumberFormat="1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172" fontId="1" fillId="31" borderId="10" xfId="0" applyNumberFormat="1" applyFont="1" applyFill="1" applyBorder="1" applyAlignment="1">
      <alignment horizontal="center" vertical="center"/>
    </xf>
    <xf numFmtId="0" fontId="7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top" wrapText="1"/>
    </xf>
    <xf numFmtId="49" fontId="2" fillId="31" borderId="10" xfId="0" applyNumberFormat="1" applyFont="1" applyFill="1" applyBorder="1" applyAlignment="1">
      <alignment horizontal="center" vertical="top" wrapText="1"/>
    </xf>
    <xf numFmtId="172" fontId="1" fillId="31" borderId="10" xfId="0" applyNumberFormat="1" applyFont="1" applyFill="1" applyBorder="1" applyAlignment="1">
      <alignment horizontal="center" vertical="top" wrapText="1"/>
    </xf>
    <xf numFmtId="172" fontId="1" fillId="31" borderId="10" xfId="0" applyNumberFormat="1" applyFont="1" applyFill="1" applyBorder="1" applyAlignment="1">
      <alignment horizontal="center" vertical="top"/>
    </xf>
    <xf numFmtId="0" fontId="1" fillId="31" borderId="10" xfId="0" applyNumberFormat="1" applyFont="1" applyFill="1" applyBorder="1" applyAlignment="1">
      <alignment horizontal="left" vertical="top" wrapText="1"/>
    </xf>
    <xf numFmtId="172" fontId="1" fillId="31" borderId="10" xfId="0" applyNumberFormat="1" applyFont="1" applyFill="1" applyBorder="1" applyAlignment="1">
      <alignment horizontal="center"/>
    </xf>
    <xf numFmtId="172" fontId="1" fillId="31" borderId="10" xfId="0" applyNumberFormat="1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>
      <alignment horizontal="left" vertical="top" wrapText="1"/>
    </xf>
    <xf numFmtId="172" fontId="1" fillId="31" borderId="10" xfId="0" applyNumberFormat="1" applyFont="1" applyFill="1" applyBorder="1" applyAlignment="1">
      <alignment horizontal="center" vertical="top" wrapText="1"/>
    </xf>
    <xf numFmtId="0" fontId="7" fillId="31" borderId="10" xfId="0" applyNumberFormat="1" applyFont="1" applyFill="1" applyBorder="1" applyAlignment="1">
      <alignment horizontal="left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 wrapText="1"/>
    </xf>
    <xf numFmtId="172" fontId="1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/>
    </xf>
    <xf numFmtId="49" fontId="9" fillId="31" borderId="10" xfId="0" applyNumberFormat="1" applyFont="1" applyFill="1" applyBorder="1" applyAlignment="1">
      <alignment horizontal="center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2" fillId="31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31" borderId="10" xfId="0" applyNumberFormat="1" applyFont="1" applyFill="1" applyBorder="1" applyAlignment="1">
      <alignment horizontal="center" vertical="center" wrapText="1"/>
    </xf>
    <xf numFmtId="172" fontId="1" fillId="31" borderId="10" xfId="0" applyNumberFormat="1" applyFont="1" applyFill="1" applyBorder="1" applyAlignment="1">
      <alignment horizontal="center" vertical="center" wrapText="1"/>
    </xf>
    <xf numFmtId="172" fontId="1" fillId="31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zoomScale="85" zoomScaleNormal="85" zoomScalePageLayoutView="0" workbookViewId="0" topLeftCell="A153">
      <selection activeCell="I154" sqref="I154:I157"/>
    </sheetView>
  </sheetViews>
  <sheetFormatPr defaultColWidth="9.00390625" defaultRowHeight="12.75"/>
  <cols>
    <col min="1" max="1" width="12.375" style="16" customWidth="1"/>
    <col min="2" max="2" width="53.25390625" style="3" customWidth="1"/>
    <col min="3" max="3" width="6.875" style="19" bestFit="1" customWidth="1"/>
    <col min="4" max="4" width="8.375" style="3" bestFit="1" customWidth="1"/>
    <col min="5" max="5" width="13.125" style="3" customWidth="1"/>
    <col min="6" max="6" width="7.875" style="3" customWidth="1"/>
    <col min="7" max="7" width="14.875" style="3" customWidth="1"/>
    <col min="8" max="8" width="12.875" style="3" customWidth="1"/>
    <col min="9" max="9" width="14.25390625" style="3" customWidth="1"/>
    <col min="10" max="16384" width="9.125" style="3" customWidth="1"/>
  </cols>
  <sheetData>
    <row r="1" spans="7:9" ht="15.75">
      <c r="G1" s="168" t="s">
        <v>93</v>
      </c>
      <c r="H1" s="169"/>
      <c r="I1" s="169"/>
    </row>
    <row r="2" spans="7:9" ht="15.75">
      <c r="G2" s="168" t="s">
        <v>316</v>
      </c>
      <c r="H2" s="169"/>
      <c r="I2" s="169"/>
    </row>
    <row r="3" spans="4:9" ht="15.75">
      <c r="D3" s="168" t="s">
        <v>246</v>
      </c>
      <c r="E3" s="169"/>
      <c r="F3" s="169"/>
      <c r="G3" s="169"/>
      <c r="H3" s="169"/>
      <c r="I3" s="169"/>
    </row>
    <row r="4" spans="2:9" ht="15.75">
      <c r="B4" s="25"/>
      <c r="G4" s="168" t="s">
        <v>317</v>
      </c>
      <c r="H4" s="169"/>
      <c r="I4" s="169"/>
    </row>
    <row r="5" spans="2:8" ht="15.75">
      <c r="B5" s="170"/>
      <c r="C5" s="171"/>
      <c r="D5" s="171"/>
      <c r="E5" s="171"/>
      <c r="F5" s="171"/>
      <c r="G5" s="171"/>
      <c r="H5" s="171"/>
    </row>
    <row r="6" spans="2:11" ht="15.75">
      <c r="B6" s="170"/>
      <c r="C6" s="171"/>
      <c r="D6" s="171"/>
      <c r="E6" s="171"/>
      <c r="F6" s="171"/>
      <c r="G6" s="171"/>
      <c r="H6" s="171"/>
      <c r="I6" s="10"/>
      <c r="J6" s="10"/>
      <c r="K6" s="10"/>
    </row>
    <row r="7" spans="1:11" ht="15.75">
      <c r="A7" s="165" t="s">
        <v>318</v>
      </c>
      <c r="B7" s="165"/>
      <c r="C7" s="165"/>
      <c r="D7" s="165"/>
      <c r="E7" s="165"/>
      <c r="F7" s="165"/>
      <c r="G7" s="165"/>
      <c r="H7" s="165"/>
      <c r="I7" s="165"/>
      <c r="J7" s="10"/>
      <c r="K7" s="10"/>
    </row>
    <row r="8" spans="1:11" ht="15.75">
      <c r="A8" s="26"/>
      <c r="B8" s="26"/>
      <c r="C8" s="26"/>
      <c r="D8" s="26"/>
      <c r="E8" s="26"/>
      <c r="F8" s="26"/>
      <c r="G8" s="26"/>
      <c r="H8" s="10"/>
      <c r="I8" s="10"/>
      <c r="J8" s="10"/>
      <c r="K8" s="10"/>
    </row>
    <row r="9" spans="1:11" s="25" customFormat="1" ht="78.75">
      <c r="A9" s="13" t="s">
        <v>0</v>
      </c>
      <c r="B9" s="11" t="s">
        <v>1</v>
      </c>
      <c r="C9" s="13" t="s">
        <v>24</v>
      </c>
      <c r="D9" s="11" t="s">
        <v>8</v>
      </c>
      <c r="E9" s="11" t="s">
        <v>2</v>
      </c>
      <c r="F9" s="11" t="s">
        <v>7</v>
      </c>
      <c r="G9" s="11" t="s">
        <v>94</v>
      </c>
      <c r="H9" s="11" t="s">
        <v>95</v>
      </c>
      <c r="I9" s="11" t="s">
        <v>45</v>
      </c>
      <c r="J9" s="27"/>
      <c r="K9" s="27"/>
    </row>
    <row r="10" spans="1:11" ht="15.75">
      <c r="A10" s="20"/>
      <c r="B10" s="12"/>
      <c r="C10" s="28"/>
      <c r="D10" s="12"/>
      <c r="E10" s="12"/>
      <c r="F10" s="12"/>
      <c r="G10" s="12"/>
      <c r="H10" s="29"/>
      <c r="I10" s="30"/>
      <c r="J10" s="4"/>
      <c r="K10" s="1"/>
    </row>
    <row r="11" spans="1:11" s="15" customFormat="1" ht="19.5" customHeight="1">
      <c r="A11" s="110" t="s">
        <v>39</v>
      </c>
      <c r="B11" s="111" t="s">
        <v>22</v>
      </c>
      <c r="C11" s="112"/>
      <c r="D11" s="112" t="s">
        <v>5</v>
      </c>
      <c r="E11" s="113"/>
      <c r="F11" s="113"/>
      <c r="G11" s="114">
        <f>G16+G28+G45+G48+G12+G26+G42</f>
        <v>29624.999999999996</v>
      </c>
      <c r="H11" s="114">
        <f>H16+H28+H45+H48+H12+H26+H42</f>
        <v>26799.8</v>
      </c>
      <c r="I11" s="114">
        <f>H11/G11*100</f>
        <v>90.46345991561182</v>
      </c>
      <c r="J11" s="4"/>
      <c r="K11" s="1"/>
    </row>
    <row r="12" spans="1:11" s="15" customFormat="1" ht="59.25" customHeight="1">
      <c r="A12" s="115" t="s">
        <v>96</v>
      </c>
      <c r="B12" s="116" t="s">
        <v>97</v>
      </c>
      <c r="C12" s="117" t="s">
        <v>58</v>
      </c>
      <c r="D12" s="117" t="s">
        <v>98</v>
      </c>
      <c r="E12" s="117"/>
      <c r="F12" s="117"/>
      <c r="G12" s="118">
        <f aca="true" t="shared" si="0" ref="G12:I13">G13</f>
        <v>1534.3</v>
      </c>
      <c r="H12" s="118">
        <f t="shared" si="0"/>
        <v>1532.2</v>
      </c>
      <c r="I12" s="118">
        <f t="shared" si="0"/>
        <v>99.86312976601708</v>
      </c>
      <c r="J12" s="4"/>
      <c r="K12" s="1"/>
    </row>
    <row r="13" spans="1:11" s="15" customFormat="1" ht="98.25" customHeight="1">
      <c r="A13" s="31" t="s">
        <v>26</v>
      </c>
      <c r="B13" s="32" t="s">
        <v>99</v>
      </c>
      <c r="C13" s="33" t="s">
        <v>58</v>
      </c>
      <c r="D13" s="33" t="s">
        <v>98</v>
      </c>
      <c r="E13" s="33" t="s">
        <v>100</v>
      </c>
      <c r="F13" s="33" t="s">
        <v>101</v>
      </c>
      <c r="G13" s="34">
        <f t="shared" si="0"/>
        <v>1534.3</v>
      </c>
      <c r="H13" s="34">
        <f t="shared" si="0"/>
        <v>1532.2</v>
      </c>
      <c r="I13" s="105">
        <f t="shared" si="0"/>
        <v>99.86312976601708</v>
      </c>
      <c r="J13" s="4"/>
      <c r="K13" s="1"/>
    </row>
    <row r="14" spans="1:11" s="15" customFormat="1" ht="48" customHeight="1">
      <c r="A14" s="35" t="s">
        <v>102</v>
      </c>
      <c r="B14" s="36" t="s">
        <v>103</v>
      </c>
      <c r="C14" s="37" t="s">
        <v>58</v>
      </c>
      <c r="D14" s="37" t="s">
        <v>98</v>
      </c>
      <c r="E14" s="37" t="s">
        <v>100</v>
      </c>
      <c r="F14" s="37" t="s">
        <v>85</v>
      </c>
      <c r="G14" s="38">
        <v>1534.3</v>
      </c>
      <c r="H14" s="38">
        <v>1532.2</v>
      </c>
      <c r="I14" s="106">
        <f>H14/G14*100</f>
        <v>99.86312976601708</v>
      </c>
      <c r="J14" s="4"/>
      <c r="K14" s="1"/>
    </row>
    <row r="15" spans="1:11" s="15" customFormat="1" ht="19.5" customHeight="1">
      <c r="A15" s="31"/>
      <c r="B15" s="39"/>
      <c r="C15" s="31"/>
      <c r="D15" s="31"/>
      <c r="E15" s="40"/>
      <c r="F15" s="40"/>
      <c r="G15" s="41"/>
      <c r="H15" s="41"/>
      <c r="I15" s="107"/>
      <c r="J15" s="4"/>
      <c r="K15" s="1"/>
    </row>
    <row r="16" spans="1:11" ht="79.5" customHeight="1">
      <c r="A16" s="115" t="s">
        <v>104</v>
      </c>
      <c r="B16" s="119" t="s">
        <v>83</v>
      </c>
      <c r="C16" s="120" t="s">
        <v>58</v>
      </c>
      <c r="D16" s="115" t="s">
        <v>11</v>
      </c>
      <c r="E16" s="121"/>
      <c r="F16" s="121"/>
      <c r="G16" s="122">
        <f>G17+G21</f>
        <v>4953.999999999999</v>
      </c>
      <c r="H16" s="122">
        <f>H17+H21</f>
        <v>4454.1</v>
      </c>
      <c r="I16" s="123">
        <f aca="true" t="shared" si="1" ref="I16:I38">H16/G16*100</f>
        <v>89.90916431166737</v>
      </c>
      <c r="J16" s="5"/>
      <c r="K16" s="5"/>
    </row>
    <row r="17" spans="1:11" ht="28.5" customHeight="1">
      <c r="A17" s="42" t="s">
        <v>27</v>
      </c>
      <c r="B17" s="43" t="s">
        <v>25</v>
      </c>
      <c r="C17" s="42" t="s">
        <v>58</v>
      </c>
      <c r="D17" s="42" t="s">
        <v>11</v>
      </c>
      <c r="E17" s="44" t="s">
        <v>65</v>
      </c>
      <c r="F17" s="42"/>
      <c r="G17" s="45">
        <f>G18</f>
        <v>164.7</v>
      </c>
      <c r="H17" s="45">
        <f>H18</f>
        <v>109.8</v>
      </c>
      <c r="I17" s="108"/>
      <c r="J17" s="5"/>
      <c r="K17" s="5"/>
    </row>
    <row r="18" spans="1:11" ht="32.25" customHeight="1">
      <c r="A18" s="46" t="s">
        <v>105</v>
      </c>
      <c r="B18" s="47" t="s">
        <v>103</v>
      </c>
      <c r="C18" s="48" t="s">
        <v>58</v>
      </c>
      <c r="D18" s="48" t="s">
        <v>11</v>
      </c>
      <c r="E18" s="48" t="s">
        <v>65</v>
      </c>
      <c r="F18" s="48" t="s">
        <v>85</v>
      </c>
      <c r="G18" s="21">
        <f>G19</f>
        <v>164.7</v>
      </c>
      <c r="H18" s="21">
        <f>H19</f>
        <v>109.8</v>
      </c>
      <c r="I18" s="108"/>
      <c r="J18" s="5"/>
      <c r="K18" s="5"/>
    </row>
    <row r="19" spans="1:11" ht="68.25" customHeight="1">
      <c r="A19" s="46" t="s">
        <v>106</v>
      </c>
      <c r="B19" s="47" t="s">
        <v>323</v>
      </c>
      <c r="C19" s="48" t="s">
        <v>58</v>
      </c>
      <c r="D19" s="48" t="s">
        <v>11</v>
      </c>
      <c r="E19" s="48" t="s">
        <v>65</v>
      </c>
      <c r="F19" s="48" t="s">
        <v>80</v>
      </c>
      <c r="G19" s="21">
        <v>164.7</v>
      </c>
      <c r="H19" s="21">
        <v>109.8</v>
      </c>
      <c r="I19" s="155">
        <f>H19/G19*100</f>
        <v>66.66666666666667</v>
      </c>
      <c r="J19" s="5"/>
      <c r="K19" s="5"/>
    </row>
    <row r="20" spans="1:11" ht="15.75">
      <c r="A20" s="48"/>
      <c r="B20" s="49"/>
      <c r="C20" s="50"/>
      <c r="D20" s="50"/>
      <c r="E20" s="48"/>
      <c r="F20" s="50"/>
      <c r="G20" s="51"/>
      <c r="H20" s="51"/>
      <c r="I20" s="107"/>
      <c r="J20" s="5"/>
      <c r="K20" s="5"/>
    </row>
    <row r="21" spans="1:11" s="15" customFormat="1" ht="31.5">
      <c r="A21" s="115" t="s">
        <v>78</v>
      </c>
      <c r="B21" s="124" t="s">
        <v>107</v>
      </c>
      <c r="C21" s="115" t="s">
        <v>58</v>
      </c>
      <c r="D21" s="115" t="s">
        <v>11</v>
      </c>
      <c r="E21" s="115"/>
      <c r="F21" s="115"/>
      <c r="G21" s="122">
        <f>G23+G24+G25</f>
        <v>4789.299999999999</v>
      </c>
      <c r="H21" s="122">
        <f>H23+H24+H25</f>
        <v>4344.3</v>
      </c>
      <c r="I21" s="118">
        <f t="shared" si="1"/>
        <v>90.70845426262713</v>
      </c>
      <c r="J21" s="4"/>
      <c r="K21" s="4"/>
    </row>
    <row r="22" spans="1:11" ht="94.5">
      <c r="A22" s="53" t="s">
        <v>108</v>
      </c>
      <c r="B22" s="54" t="s">
        <v>99</v>
      </c>
      <c r="C22" s="59" t="s">
        <v>58</v>
      </c>
      <c r="D22" s="59" t="s">
        <v>11</v>
      </c>
      <c r="E22" s="13" t="s">
        <v>68</v>
      </c>
      <c r="F22" s="59" t="s">
        <v>101</v>
      </c>
      <c r="G22" s="60">
        <f>G23</f>
        <v>3489.3</v>
      </c>
      <c r="H22" s="60">
        <f>H23</f>
        <v>3477.7</v>
      </c>
      <c r="I22" s="105">
        <f t="shared" si="1"/>
        <v>99.66755509701085</v>
      </c>
      <c r="J22" s="5"/>
      <c r="K22" s="5"/>
    </row>
    <row r="23" spans="1:11" ht="31.5">
      <c r="A23" s="46" t="s">
        <v>109</v>
      </c>
      <c r="B23" s="47" t="s">
        <v>103</v>
      </c>
      <c r="C23" s="22" t="s">
        <v>58</v>
      </c>
      <c r="D23" s="22" t="s">
        <v>11</v>
      </c>
      <c r="E23" s="22" t="s">
        <v>68</v>
      </c>
      <c r="F23" s="22" t="s">
        <v>85</v>
      </c>
      <c r="G23" s="23">
        <v>3489.3</v>
      </c>
      <c r="H23" s="23">
        <v>3477.7</v>
      </c>
      <c r="I23" s="106">
        <f t="shared" si="1"/>
        <v>99.66755509701085</v>
      </c>
      <c r="J23" s="5"/>
      <c r="K23" s="5"/>
    </row>
    <row r="24" spans="1:11" ht="47.25">
      <c r="A24" s="46" t="s">
        <v>110</v>
      </c>
      <c r="B24" s="47" t="s">
        <v>321</v>
      </c>
      <c r="C24" s="22" t="s">
        <v>58</v>
      </c>
      <c r="D24" s="22" t="s">
        <v>11</v>
      </c>
      <c r="E24" s="22" t="s">
        <v>68</v>
      </c>
      <c r="F24" s="22" t="s">
        <v>111</v>
      </c>
      <c r="G24" s="23">
        <v>1289.1</v>
      </c>
      <c r="H24" s="23">
        <v>855.8</v>
      </c>
      <c r="I24" s="106">
        <f t="shared" si="1"/>
        <v>66.38740206345513</v>
      </c>
      <c r="J24" s="5"/>
      <c r="K24" s="5"/>
    </row>
    <row r="25" spans="1:11" ht="15.75">
      <c r="A25" s="46" t="s">
        <v>112</v>
      </c>
      <c r="B25" s="47" t="s">
        <v>324</v>
      </c>
      <c r="C25" s="48" t="s">
        <v>58</v>
      </c>
      <c r="D25" s="48" t="s">
        <v>11</v>
      </c>
      <c r="E25" s="48" t="s">
        <v>68</v>
      </c>
      <c r="F25" s="48" t="s">
        <v>113</v>
      </c>
      <c r="G25" s="21">
        <v>10.9</v>
      </c>
      <c r="H25" s="21">
        <v>10.8</v>
      </c>
      <c r="I25" s="106">
        <v>0</v>
      </c>
      <c r="J25" s="5"/>
      <c r="K25" s="5"/>
    </row>
    <row r="26" spans="1:11" ht="31.5">
      <c r="A26" s="46" t="s">
        <v>237</v>
      </c>
      <c r="B26" s="47" t="s">
        <v>86</v>
      </c>
      <c r="C26" s="99">
        <v>855</v>
      </c>
      <c r="D26" s="22" t="s">
        <v>47</v>
      </c>
      <c r="E26" s="22" t="s">
        <v>74</v>
      </c>
      <c r="F26" s="22" t="s">
        <v>113</v>
      </c>
      <c r="G26" s="23">
        <v>96</v>
      </c>
      <c r="H26" s="23">
        <v>96</v>
      </c>
      <c r="I26" s="106">
        <f t="shared" si="1"/>
        <v>100</v>
      </c>
      <c r="J26" s="5"/>
      <c r="K26" s="5"/>
    </row>
    <row r="27" spans="1:11" ht="15.75">
      <c r="A27" s="46"/>
      <c r="B27" s="47"/>
      <c r="C27" s="48"/>
      <c r="D27" s="48"/>
      <c r="E27" s="48"/>
      <c r="F27" s="48"/>
      <c r="G27" s="21"/>
      <c r="H27" s="21"/>
      <c r="I27" s="106"/>
      <c r="J27" s="5"/>
      <c r="K27" s="5"/>
    </row>
    <row r="28" spans="1:11" ht="88.5" customHeight="1">
      <c r="A28" s="115" t="s">
        <v>59</v>
      </c>
      <c r="B28" s="119" t="s">
        <v>84</v>
      </c>
      <c r="C28" s="117" t="s">
        <v>36</v>
      </c>
      <c r="D28" s="151" t="s">
        <v>20</v>
      </c>
      <c r="E28" s="151"/>
      <c r="F28" s="151"/>
      <c r="G28" s="126">
        <f>G29+G33+G39</f>
        <v>22973.399999999998</v>
      </c>
      <c r="H28" s="126">
        <f>H29+H33+H39</f>
        <v>20700.5</v>
      </c>
      <c r="I28" s="118">
        <f t="shared" si="1"/>
        <v>90.10638390486389</v>
      </c>
      <c r="J28" s="5"/>
      <c r="K28" s="5"/>
    </row>
    <row r="29" spans="1:11" ht="18" customHeight="1">
      <c r="A29" s="56" t="s">
        <v>92</v>
      </c>
      <c r="B29" s="52" t="s">
        <v>29</v>
      </c>
      <c r="C29" s="42">
        <v>977</v>
      </c>
      <c r="D29" s="42" t="s">
        <v>20</v>
      </c>
      <c r="E29" s="42" t="s">
        <v>66</v>
      </c>
      <c r="F29" s="42"/>
      <c r="G29" s="45">
        <f>G30</f>
        <v>1534.3</v>
      </c>
      <c r="H29" s="45">
        <f>H30</f>
        <v>943.7</v>
      </c>
      <c r="I29" s="107">
        <f t="shared" si="1"/>
        <v>61.506876099850096</v>
      </c>
      <c r="J29" s="5"/>
      <c r="K29" s="5"/>
    </row>
    <row r="30" spans="1:11" ht="94.5">
      <c r="A30" s="56" t="s">
        <v>114</v>
      </c>
      <c r="B30" s="54" t="s">
        <v>99</v>
      </c>
      <c r="C30" s="44">
        <v>977</v>
      </c>
      <c r="D30" s="44" t="s">
        <v>20</v>
      </c>
      <c r="E30" s="44" t="s">
        <v>66</v>
      </c>
      <c r="F30" s="44" t="s">
        <v>101</v>
      </c>
      <c r="G30" s="45">
        <f>G31</f>
        <v>1534.3</v>
      </c>
      <c r="H30" s="45">
        <f>H31</f>
        <v>943.7</v>
      </c>
      <c r="I30" s="107"/>
      <c r="J30" s="5"/>
      <c r="K30" s="5"/>
    </row>
    <row r="31" spans="1:11" ht="31.5">
      <c r="A31" s="57" t="s">
        <v>115</v>
      </c>
      <c r="B31" s="47" t="s">
        <v>103</v>
      </c>
      <c r="C31" s="22">
        <v>977</v>
      </c>
      <c r="D31" s="22" t="s">
        <v>20</v>
      </c>
      <c r="E31" s="22" t="s">
        <v>66</v>
      </c>
      <c r="F31" s="22" t="s">
        <v>85</v>
      </c>
      <c r="G31" s="23">
        <v>1534.3</v>
      </c>
      <c r="H31" s="23">
        <v>943.7</v>
      </c>
      <c r="I31" s="106">
        <f t="shared" si="1"/>
        <v>61.506876099850096</v>
      </c>
      <c r="J31" s="5"/>
      <c r="K31" s="5"/>
    </row>
    <row r="32" spans="1:11" ht="15" customHeight="1">
      <c r="A32" s="50"/>
      <c r="B32" s="49"/>
      <c r="C32" s="50"/>
      <c r="D32" s="50"/>
      <c r="E32" s="48"/>
      <c r="F32" s="50"/>
      <c r="G32" s="58"/>
      <c r="H32" s="58"/>
      <c r="I32" s="107"/>
      <c r="J32" s="5"/>
      <c r="K32" s="5"/>
    </row>
    <row r="33" spans="1:11" ht="38.25" customHeight="1">
      <c r="A33" s="42" t="s">
        <v>116</v>
      </c>
      <c r="B33" s="52" t="s">
        <v>117</v>
      </c>
      <c r="C33" s="50">
        <v>977</v>
      </c>
      <c r="D33" s="13" t="s">
        <v>20</v>
      </c>
      <c r="E33" s="13" t="s">
        <v>67</v>
      </c>
      <c r="F33" s="13"/>
      <c r="G33" s="87">
        <f>G34+G36+G38+G37</f>
        <v>20353</v>
      </c>
      <c r="H33" s="87">
        <f>H34+H36+H38+H37</f>
        <v>18677</v>
      </c>
      <c r="I33" s="105">
        <f t="shared" si="1"/>
        <v>91.76534171866555</v>
      </c>
      <c r="J33" s="5"/>
      <c r="K33" s="5"/>
    </row>
    <row r="34" spans="1:11" ht="78.75">
      <c r="A34" s="46" t="s">
        <v>118</v>
      </c>
      <c r="B34" s="47" t="s">
        <v>99</v>
      </c>
      <c r="C34" s="22">
        <v>977</v>
      </c>
      <c r="D34" s="22" t="s">
        <v>20</v>
      </c>
      <c r="E34" s="22" t="s">
        <v>67</v>
      </c>
      <c r="F34" s="22" t="s">
        <v>101</v>
      </c>
      <c r="G34" s="23">
        <f>G35</f>
        <v>17422.6</v>
      </c>
      <c r="H34" s="23">
        <f>H35</f>
        <v>16438.7</v>
      </c>
      <c r="I34" s="106">
        <f t="shared" si="1"/>
        <v>94.35273724931986</v>
      </c>
      <c r="J34" s="5"/>
      <c r="K34" s="5"/>
    </row>
    <row r="35" spans="1:11" ht="31.5">
      <c r="A35" s="46" t="s">
        <v>119</v>
      </c>
      <c r="B35" s="47" t="s">
        <v>103</v>
      </c>
      <c r="C35" s="22">
        <v>977</v>
      </c>
      <c r="D35" s="22" t="s">
        <v>20</v>
      </c>
      <c r="E35" s="22" t="s">
        <v>67</v>
      </c>
      <c r="F35" s="22" t="s">
        <v>85</v>
      </c>
      <c r="G35" s="23">
        <v>17422.6</v>
      </c>
      <c r="H35" s="23">
        <v>16438.7</v>
      </c>
      <c r="I35" s="106">
        <f t="shared" si="1"/>
        <v>94.35273724931986</v>
      </c>
      <c r="J35" s="5"/>
      <c r="K35" s="5"/>
    </row>
    <row r="36" spans="1:11" ht="47.25">
      <c r="A36" s="46" t="s">
        <v>120</v>
      </c>
      <c r="B36" s="47" t="s">
        <v>321</v>
      </c>
      <c r="C36" s="22">
        <v>977</v>
      </c>
      <c r="D36" s="22" t="s">
        <v>20</v>
      </c>
      <c r="E36" s="22" t="s">
        <v>67</v>
      </c>
      <c r="F36" s="22" t="s">
        <v>111</v>
      </c>
      <c r="G36" s="23">
        <f>1964.4+593</f>
        <v>2557.4</v>
      </c>
      <c r="H36" s="23">
        <v>1902.1</v>
      </c>
      <c r="I36" s="106">
        <f t="shared" si="1"/>
        <v>74.37631969969499</v>
      </c>
      <c r="J36" s="5"/>
      <c r="K36" s="5"/>
    </row>
    <row r="37" spans="1:11" ht="31.5">
      <c r="A37" s="46" t="s">
        <v>121</v>
      </c>
      <c r="B37" s="47" t="s">
        <v>212</v>
      </c>
      <c r="C37" s="22">
        <v>977</v>
      </c>
      <c r="D37" s="22" t="s">
        <v>20</v>
      </c>
      <c r="E37" s="22" t="s">
        <v>67</v>
      </c>
      <c r="F37" s="22" t="s">
        <v>269</v>
      </c>
      <c r="G37" s="23">
        <v>216.4</v>
      </c>
      <c r="H37" s="23">
        <v>216.3</v>
      </c>
      <c r="I37" s="106">
        <f t="shared" si="1"/>
        <v>99.95378927911275</v>
      </c>
      <c r="J37" s="5"/>
      <c r="K37" s="5"/>
    </row>
    <row r="38" spans="1:11" ht="15.75">
      <c r="A38" s="46" t="s">
        <v>306</v>
      </c>
      <c r="B38" s="47" t="s">
        <v>122</v>
      </c>
      <c r="C38" s="48">
        <v>977</v>
      </c>
      <c r="D38" s="48" t="s">
        <v>20</v>
      </c>
      <c r="E38" s="48" t="s">
        <v>67</v>
      </c>
      <c r="F38" s="48" t="s">
        <v>123</v>
      </c>
      <c r="G38" s="21">
        <v>156.6</v>
      </c>
      <c r="H38" s="21">
        <v>119.9</v>
      </c>
      <c r="I38" s="58">
        <f t="shared" si="1"/>
        <v>76.56449553001278</v>
      </c>
      <c r="J38" s="5"/>
      <c r="K38" s="5"/>
    </row>
    <row r="39" spans="1:11" ht="83.25" customHeight="1">
      <c r="A39" s="56" t="s">
        <v>124</v>
      </c>
      <c r="B39" s="54" t="s">
        <v>125</v>
      </c>
      <c r="C39" s="59">
        <v>977</v>
      </c>
      <c r="D39" s="59" t="s">
        <v>20</v>
      </c>
      <c r="E39" s="59" t="s">
        <v>79</v>
      </c>
      <c r="F39" s="59"/>
      <c r="G39" s="60">
        <f>G40+G41</f>
        <v>1086.1</v>
      </c>
      <c r="H39" s="60">
        <f>H40+H41</f>
        <v>1079.8</v>
      </c>
      <c r="I39" s="105">
        <f>H39/G39*100</f>
        <v>99.41994291501703</v>
      </c>
      <c r="J39" s="5"/>
      <c r="K39" s="5"/>
    </row>
    <row r="40" spans="1:11" ht="39" customHeight="1">
      <c r="A40" s="46" t="s">
        <v>126</v>
      </c>
      <c r="B40" s="49" t="s">
        <v>103</v>
      </c>
      <c r="C40" s="14" t="s">
        <v>36</v>
      </c>
      <c r="D40" s="14" t="s">
        <v>20</v>
      </c>
      <c r="E40" s="22" t="s">
        <v>79</v>
      </c>
      <c r="F40" s="14" t="s">
        <v>85</v>
      </c>
      <c r="G40" s="62">
        <v>1012.6</v>
      </c>
      <c r="H40" s="62">
        <v>1012.4</v>
      </c>
      <c r="I40" s="106">
        <f>H40/G40*100</f>
        <v>99.9802488643097</v>
      </c>
      <c r="J40" s="5"/>
      <c r="K40" s="5"/>
    </row>
    <row r="41" spans="1:11" ht="38.25" customHeight="1">
      <c r="A41" s="46" t="s">
        <v>127</v>
      </c>
      <c r="B41" s="47" t="s">
        <v>321</v>
      </c>
      <c r="C41" s="22" t="s">
        <v>36</v>
      </c>
      <c r="D41" s="22" t="s">
        <v>20</v>
      </c>
      <c r="E41" s="22" t="s">
        <v>79</v>
      </c>
      <c r="F41" s="22" t="s">
        <v>111</v>
      </c>
      <c r="G41" s="23">
        <v>73.5</v>
      </c>
      <c r="H41" s="23">
        <v>67.4</v>
      </c>
      <c r="I41" s="106">
        <f>H41/G41*100</f>
        <v>91.70068027210885</v>
      </c>
      <c r="J41" s="5"/>
      <c r="K41" s="5"/>
    </row>
    <row r="42" spans="1:11" ht="39" customHeight="1">
      <c r="A42" s="120" t="s">
        <v>247</v>
      </c>
      <c r="B42" s="127" t="s">
        <v>248</v>
      </c>
      <c r="C42" s="117" t="s">
        <v>249</v>
      </c>
      <c r="D42" s="117" t="s">
        <v>250</v>
      </c>
      <c r="E42" s="117"/>
      <c r="F42" s="117"/>
      <c r="G42" s="163">
        <f>G43</f>
        <v>9.2</v>
      </c>
      <c r="H42" s="163">
        <f>H43</f>
        <v>8.9</v>
      </c>
      <c r="I42" s="164">
        <f>H42/G42*100</f>
        <v>96.73913043478262</v>
      </c>
      <c r="J42" s="5"/>
      <c r="K42" s="5"/>
    </row>
    <row r="43" spans="1:11" ht="50.25" customHeight="1">
      <c r="A43" s="88" t="s">
        <v>252</v>
      </c>
      <c r="B43" s="102" t="s">
        <v>321</v>
      </c>
      <c r="C43" s="100" t="s">
        <v>249</v>
      </c>
      <c r="D43" s="100" t="s">
        <v>250</v>
      </c>
      <c r="E43" s="100" t="s">
        <v>251</v>
      </c>
      <c r="F43" s="100" t="s">
        <v>111</v>
      </c>
      <c r="G43" s="101">
        <v>9.2</v>
      </c>
      <c r="H43" s="23">
        <v>8.9</v>
      </c>
      <c r="I43" s="106">
        <f>H43/G43*100</f>
        <v>96.73913043478262</v>
      </c>
      <c r="J43" s="5"/>
      <c r="K43" s="5"/>
    </row>
    <row r="44" spans="1:11" ht="15.75">
      <c r="A44" s="50"/>
      <c r="B44" s="49"/>
      <c r="C44" s="50"/>
      <c r="D44" s="50"/>
      <c r="E44" s="50"/>
      <c r="F44" s="50"/>
      <c r="G44" s="51"/>
      <c r="H44" s="61"/>
      <c r="I44" s="107"/>
      <c r="J44" s="5"/>
      <c r="K44" s="5"/>
    </row>
    <row r="45" spans="1:11" ht="19.5" customHeight="1">
      <c r="A45" s="115" t="s">
        <v>129</v>
      </c>
      <c r="B45" s="124" t="s">
        <v>23</v>
      </c>
      <c r="C45" s="120" t="s">
        <v>36</v>
      </c>
      <c r="D45" s="115" t="s">
        <v>46</v>
      </c>
      <c r="E45" s="115"/>
      <c r="F45" s="115"/>
      <c r="G45" s="122">
        <f>G46</f>
        <v>50</v>
      </c>
      <c r="H45" s="122">
        <f>H46</f>
        <v>0</v>
      </c>
      <c r="I45" s="125">
        <f aca="true" t="shared" si="2" ref="I45:I50">H45/G45*100</f>
        <v>0</v>
      </c>
      <c r="J45" s="5"/>
      <c r="K45" s="5"/>
    </row>
    <row r="46" spans="1:11" ht="26.25" customHeight="1">
      <c r="A46" s="56" t="s">
        <v>130</v>
      </c>
      <c r="B46" s="43" t="s">
        <v>131</v>
      </c>
      <c r="C46" s="44">
        <v>977</v>
      </c>
      <c r="D46" s="44" t="s">
        <v>46</v>
      </c>
      <c r="E46" s="44" t="s">
        <v>75</v>
      </c>
      <c r="F46" s="44" t="s">
        <v>123</v>
      </c>
      <c r="G46" s="51">
        <f>G47</f>
        <v>50</v>
      </c>
      <c r="H46" s="51">
        <f>H47</f>
        <v>0</v>
      </c>
      <c r="I46" s="107">
        <f t="shared" si="2"/>
        <v>0</v>
      </c>
      <c r="J46" s="5"/>
      <c r="K46" s="5"/>
    </row>
    <row r="47" spans="1:11" ht="17.25" customHeight="1">
      <c r="A47" s="57" t="s">
        <v>132</v>
      </c>
      <c r="B47" s="49" t="s">
        <v>133</v>
      </c>
      <c r="C47" s="50">
        <v>977</v>
      </c>
      <c r="D47" s="50" t="s">
        <v>46</v>
      </c>
      <c r="E47" s="50" t="s">
        <v>75</v>
      </c>
      <c r="F47" s="50" t="s">
        <v>57</v>
      </c>
      <c r="G47" s="51">
        <v>50</v>
      </c>
      <c r="H47" s="51">
        <v>0</v>
      </c>
      <c r="I47" s="58">
        <f t="shared" si="2"/>
        <v>0</v>
      </c>
      <c r="J47" s="5"/>
      <c r="K47" s="5"/>
    </row>
    <row r="48" spans="1:11" ht="18.75" customHeight="1">
      <c r="A48" s="115" t="s">
        <v>134</v>
      </c>
      <c r="B48" s="129" t="s">
        <v>21</v>
      </c>
      <c r="C48" s="120" t="s">
        <v>36</v>
      </c>
      <c r="D48" s="115" t="s">
        <v>47</v>
      </c>
      <c r="E48" s="115"/>
      <c r="F48" s="115"/>
      <c r="G48" s="122">
        <f>G49</f>
        <v>8.1</v>
      </c>
      <c r="H48" s="122">
        <f>H49</f>
        <v>8.1</v>
      </c>
      <c r="I48" s="122">
        <f>I49</f>
        <v>100</v>
      </c>
      <c r="J48" s="5"/>
      <c r="K48" s="5"/>
    </row>
    <row r="49" spans="1:11" ht="71.25" customHeight="1">
      <c r="A49" s="44" t="s">
        <v>135</v>
      </c>
      <c r="B49" s="63" t="s">
        <v>87</v>
      </c>
      <c r="C49" s="33" t="s">
        <v>36</v>
      </c>
      <c r="D49" s="33" t="s">
        <v>47</v>
      </c>
      <c r="E49" s="33" t="s">
        <v>88</v>
      </c>
      <c r="F49" s="33" t="s">
        <v>128</v>
      </c>
      <c r="G49" s="60">
        <f>G50</f>
        <v>8.1</v>
      </c>
      <c r="H49" s="60">
        <f>H50</f>
        <v>8.1</v>
      </c>
      <c r="I49" s="105">
        <f t="shared" si="2"/>
        <v>100</v>
      </c>
      <c r="J49" s="5"/>
      <c r="K49" s="5"/>
    </row>
    <row r="50" spans="1:11" ht="47.25">
      <c r="A50" s="50" t="s">
        <v>238</v>
      </c>
      <c r="B50" s="47" t="s">
        <v>136</v>
      </c>
      <c r="C50" s="22" t="s">
        <v>36</v>
      </c>
      <c r="D50" s="22" t="s">
        <v>47</v>
      </c>
      <c r="E50" s="37" t="s">
        <v>88</v>
      </c>
      <c r="F50" s="14" t="s">
        <v>111</v>
      </c>
      <c r="G50" s="62">
        <v>8.1</v>
      </c>
      <c r="H50" s="62">
        <v>8.1</v>
      </c>
      <c r="I50" s="106">
        <f t="shared" si="2"/>
        <v>100</v>
      </c>
      <c r="J50" s="5"/>
      <c r="K50" s="5"/>
    </row>
    <row r="51" spans="1:11" ht="15.75">
      <c r="A51" s="42"/>
      <c r="B51" s="49"/>
      <c r="C51" s="50"/>
      <c r="D51" s="50"/>
      <c r="E51" s="50"/>
      <c r="F51" s="61"/>
      <c r="G51" s="51"/>
      <c r="H51" s="61"/>
      <c r="I51" s="107"/>
      <c r="J51" s="5"/>
      <c r="K51" s="5"/>
    </row>
    <row r="52" spans="1:11" ht="33.75" customHeight="1">
      <c r="A52" s="110" t="s">
        <v>40</v>
      </c>
      <c r="B52" s="131" t="s">
        <v>16</v>
      </c>
      <c r="C52" s="132" t="s">
        <v>36</v>
      </c>
      <c r="D52" s="110" t="s">
        <v>13</v>
      </c>
      <c r="E52" s="133"/>
      <c r="F52" s="134"/>
      <c r="G52" s="135">
        <f aca="true" t="shared" si="3" ref="G52:H54">G53</f>
        <v>217</v>
      </c>
      <c r="H52" s="135">
        <f t="shared" si="3"/>
        <v>8.2</v>
      </c>
      <c r="I52" s="136">
        <f>H52/G52*100</f>
        <v>3.778801843317972</v>
      </c>
      <c r="J52" s="5"/>
      <c r="K52" s="5"/>
    </row>
    <row r="53" spans="1:11" ht="26.25" customHeight="1">
      <c r="A53" s="115" t="s">
        <v>28</v>
      </c>
      <c r="B53" s="124" t="s">
        <v>320</v>
      </c>
      <c r="C53" s="120">
        <v>977</v>
      </c>
      <c r="D53" s="115" t="s">
        <v>14</v>
      </c>
      <c r="E53" s="115"/>
      <c r="F53" s="130"/>
      <c r="G53" s="122">
        <f t="shared" si="3"/>
        <v>217</v>
      </c>
      <c r="H53" s="122">
        <f t="shared" si="3"/>
        <v>8.2</v>
      </c>
      <c r="I53" s="125"/>
      <c r="J53" s="5"/>
      <c r="K53" s="5"/>
    </row>
    <row r="54" spans="1:11" ht="291" customHeight="1">
      <c r="A54" s="56" t="s">
        <v>137</v>
      </c>
      <c r="B54" s="52" t="s">
        <v>253</v>
      </c>
      <c r="C54" s="44">
        <v>977</v>
      </c>
      <c r="D54" s="42" t="s">
        <v>14</v>
      </c>
      <c r="E54" s="44" t="s">
        <v>72</v>
      </c>
      <c r="F54" s="64"/>
      <c r="G54" s="45">
        <f t="shared" si="3"/>
        <v>217</v>
      </c>
      <c r="H54" s="45">
        <f t="shared" si="3"/>
        <v>8.2</v>
      </c>
      <c r="I54" s="107"/>
      <c r="J54" s="5"/>
      <c r="K54" s="5"/>
    </row>
    <row r="55" spans="1:11" ht="35.25" customHeight="1">
      <c r="A55" s="46" t="s">
        <v>138</v>
      </c>
      <c r="B55" s="47" t="s">
        <v>322</v>
      </c>
      <c r="C55" s="48">
        <v>977</v>
      </c>
      <c r="D55" s="48" t="s">
        <v>14</v>
      </c>
      <c r="E55" s="48" t="s">
        <v>72</v>
      </c>
      <c r="F55" s="65">
        <v>200</v>
      </c>
      <c r="G55" s="21">
        <f>G56</f>
        <v>217</v>
      </c>
      <c r="H55" s="21">
        <f>H56</f>
        <v>8.2</v>
      </c>
      <c r="I55" s="58">
        <f>H55/G55*100</f>
        <v>3.778801843317972</v>
      </c>
      <c r="J55" s="5"/>
      <c r="K55" s="5"/>
    </row>
    <row r="56" spans="1:11" ht="57" customHeight="1">
      <c r="A56" s="46" t="s">
        <v>139</v>
      </c>
      <c r="B56" s="47" t="s">
        <v>321</v>
      </c>
      <c r="C56" s="48">
        <v>977</v>
      </c>
      <c r="D56" s="48" t="s">
        <v>14</v>
      </c>
      <c r="E56" s="48" t="s">
        <v>72</v>
      </c>
      <c r="F56" s="65">
        <v>240</v>
      </c>
      <c r="G56" s="21">
        <v>217</v>
      </c>
      <c r="H56" s="21">
        <v>8.2</v>
      </c>
      <c r="I56" s="107"/>
      <c r="J56" s="5"/>
      <c r="K56" s="5"/>
    </row>
    <row r="57" spans="1:11" ht="15.75">
      <c r="A57" s="110" t="s">
        <v>41</v>
      </c>
      <c r="B57" s="137" t="s">
        <v>140</v>
      </c>
      <c r="C57" s="132" t="s">
        <v>36</v>
      </c>
      <c r="D57" s="132" t="s">
        <v>141</v>
      </c>
      <c r="E57" s="133"/>
      <c r="F57" s="134"/>
      <c r="G57" s="138">
        <f>G58+G60</f>
        <v>102</v>
      </c>
      <c r="H57" s="138">
        <f>H58+H60</f>
        <v>94.7</v>
      </c>
      <c r="I57" s="139">
        <f>H57/G57*100</f>
        <v>92.84313725490196</v>
      </c>
      <c r="J57" s="5"/>
      <c r="K57" s="5"/>
    </row>
    <row r="58" spans="1:11" ht="33" customHeight="1">
      <c r="A58" s="140" t="s">
        <v>30</v>
      </c>
      <c r="B58" s="127" t="s">
        <v>60</v>
      </c>
      <c r="C58" s="120" t="s">
        <v>36</v>
      </c>
      <c r="D58" s="120" t="s">
        <v>61</v>
      </c>
      <c r="E58" s="120"/>
      <c r="F58" s="141"/>
      <c r="G58" s="128">
        <f>G59</f>
        <v>99</v>
      </c>
      <c r="H58" s="128">
        <f>H59</f>
        <v>94.7</v>
      </c>
      <c r="I58" s="123">
        <f>H58/G58*100</f>
        <v>95.65656565656566</v>
      </c>
      <c r="J58" s="5"/>
      <c r="K58" s="5"/>
    </row>
    <row r="59" spans="1:11" ht="98.25" customHeight="1">
      <c r="A59" s="46" t="s">
        <v>142</v>
      </c>
      <c r="B59" s="47" t="s">
        <v>143</v>
      </c>
      <c r="C59" s="22" t="s">
        <v>36</v>
      </c>
      <c r="D59" s="22" t="s">
        <v>61</v>
      </c>
      <c r="E59" s="22" t="s">
        <v>73</v>
      </c>
      <c r="F59" s="67">
        <v>240</v>
      </c>
      <c r="G59" s="23">
        <v>99</v>
      </c>
      <c r="H59" s="23">
        <v>94.7</v>
      </c>
      <c r="I59" s="106">
        <f>H59/G59*100</f>
        <v>95.65656565656566</v>
      </c>
      <c r="J59" s="5"/>
      <c r="K59" s="5"/>
    </row>
    <row r="60" spans="1:11" ht="36" customHeight="1">
      <c r="A60" s="140" t="s">
        <v>144</v>
      </c>
      <c r="B60" s="127" t="s">
        <v>69</v>
      </c>
      <c r="C60" s="117" t="s">
        <v>36</v>
      </c>
      <c r="D60" s="117" t="s">
        <v>70</v>
      </c>
      <c r="E60" s="117"/>
      <c r="F60" s="162"/>
      <c r="G60" s="163">
        <f>G61</f>
        <v>3</v>
      </c>
      <c r="H60" s="163">
        <f>H61</f>
        <v>0</v>
      </c>
      <c r="I60" s="118">
        <f>H60/G60*100</f>
        <v>0</v>
      </c>
      <c r="J60" s="5"/>
      <c r="K60" s="5"/>
    </row>
    <row r="61" spans="1:11" ht="64.5" customHeight="1">
      <c r="A61" s="46" t="s">
        <v>145</v>
      </c>
      <c r="B61" s="47" t="s">
        <v>254</v>
      </c>
      <c r="C61" s="22" t="s">
        <v>36</v>
      </c>
      <c r="D61" s="22" t="s">
        <v>70</v>
      </c>
      <c r="E61" s="22" t="s">
        <v>71</v>
      </c>
      <c r="F61" s="67">
        <v>240</v>
      </c>
      <c r="G61" s="23">
        <v>3</v>
      </c>
      <c r="H61" s="23">
        <v>0</v>
      </c>
      <c r="I61" s="106">
        <f>H61/G61*100</f>
        <v>0</v>
      </c>
      <c r="J61" s="5"/>
      <c r="K61" s="5"/>
    </row>
    <row r="62" spans="1:11" ht="15.75">
      <c r="A62" s="50"/>
      <c r="B62" s="52"/>
      <c r="C62" s="50"/>
      <c r="D62" s="50"/>
      <c r="E62" s="50"/>
      <c r="F62" s="50"/>
      <c r="G62" s="45"/>
      <c r="H62" s="61"/>
      <c r="I62" s="107"/>
      <c r="J62" s="5"/>
      <c r="K62" s="5"/>
    </row>
    <row r="63" spans="1:11" ht="19.5" customHeight="1">
      <c r="A63" s="110" t="s">
        <v>31</v>
      </c>
      <c r="B63" s="131" t="s">
        <v>6</v>
      </c>
      <c r="C63" s="132" t="s">
        <v>36</v>
      </c>
      <c r="D63" s="110" t="s">
        <v>12</v>
      </c>
      <c r="E63" s="142"/>
      <c r="F63" s="142"/>
      <c r="G63" s="135">
        <f>G65+G68+G72+G74</f>
        <v>21127.1</v>
      </c>
      <c r="H63" s="135">
        <f>H65+H68+H72+H74</f>
        <v>20128.8</v>
      </c>
      <c r="I63" s="139">
        <f>H63/G63*100</f>
        <v>95.27478925171935</v>
      </c>
      <c r="J63" s="5"/>
      <c r="K63" s="5"/>
    </row>
    <row r="64" spans="1:11" ht="19.5" customHeight="1">
      <c r="A64" s="140" t="s">
        <v>32</v>
      </c>
      <c r="B64" s="124" t="s">
        <v>146</v>
      </c>
      <c r="C64" s="120" t="s">
        <v>36</v>
      </c>
      <c r="D64" s="115" t="s">
        <v>43</v>
      </c>
      <c r="E64" s="130"/>
      <c r="F64" s="130"/>
      <c r="G64" s="122"/>
      <c r="H64" s="122"/>
      <c r="I64" s="125"/>
      <c r="J64" s="5"/>
      <c r="K64" s="5"/>
    </row>
    <row r="65" spans="1:11" ht="134.25" customHeight="1">
      <c r="A65" s="56" t="s">
        <v>147</v>
      </c>
      <c r="B65" s="52" t="s">
        <v>255</v>
      </c>
      <c r="C65" s="44" t="s">
        <v>36</v>
      </c>
      <c r="D65" s="42" t="s">
        <v>43</v>
      </c>
      <c r="E65" s="30">
        <v>6000000130</v>
      </c>
      <c r="F65" s="30"/>
      <c r="G65" s="45">
        <f>G66+G70</f>
        <v>12532.6</v>
      </c>
      <c r="H65" s="45">
        <f>H66+H70</f>
        <v>12194.800000000001</v>
      </c>
      <c r="I65" s="108">
        <f aca="true" t="shared" si="4" ref="I65:I75">H65/G65*100</f>
        <v>97.30462952619568</v>
      </c>
      <c r="J65" s="5"/>
      <c r="K65" s="5"/>
    </row>
    <row r="66" spans="1:11" ht="47.25">
      <c r="A66" s="53" t="s">
        <v>148</v>
      </c>
      <c r="B66" s="54" t="s">
        <v>53</v>
      </c>
      <c r="C66" s="44" t="s">
        <v>36</v>
      </c>
      <c r="D66" s="44" t="s">
        <v>43</v>
      </c>
      <c r="E66" s="68">
        <v>6000000131</v>
      </c>
      <c r="F66" s="64"/>
      <c r="G66" s="55">
        <f>G67</f>
        <v>11251.9</v>
      </c>
      <c r="H66" s="55">
        <f>H67</f>
        <v>10915.6</v>
      </c>
      <c r="I66" s="108">
        <f t="shared" si="4"/>
        <v>97.01117144660013</v>
      </c>
      <c r="J66" s="5"/>
      <c r="K66" s="5"/>
    </row>
    <row r="67" spans="1:11" ht="47.25">
      <c r="A67" s="46" t="s">
        <v>149</v>
      </c>
      <c r="B67" s="47" t="s">
        <v>321</v>
      </c>
      <c r="C67" s="22" t="s">
        <v>36</v>
      </c>
      <c r="D67" s="22" t="s">
        <v>43</v>
      </c>
      <c r="E67" s="75">
        <v>6000000131</v>
      </c>
      <c r="F67" s="67">
        <v>240</v>
      </c>
      <c r="G67" s="23">
        <v>11251.9</v>
      </c>
      <c r="H67" s="23">
        <v>10915.6</v>
      </c>
      <c r="I67" s="106">
        <f t="shared" si="4"/>
        <v>97.01117144660013</v>
      </c>
      <c r="J67" s="5"/>
      <c r="K67" s="5"/>
    </row>
    <row r="68" spans="1:11" ht="15.75">
      <c r="A68" s="53" t="s">
        <v>150</v>
      </c>
      <c r="B68" s="54" t="s">
        <v>151</v>
      </c>
      <c r="C68" s="44">
        <v>977</v>
      </c>
      <c r="D68" s="44" t="s">
        <v>43</v>
      </c>
      <c r="E68" s="64">
        <v>6000000150</v>
      </c>
      <c r="F68" s="64"/>
      <c r="G68" s="55">
        <f>G69</f>
        <v>3158.1</v>
      </c>
      <c r="H68" s="55">
        <f>H69</f>
        <v>3115.4</v>
      </c>
      <c r="I68" s="107">
        <f t="shared" si="4"/>
        <v>98.64792121845414</v>
      </c>
      <c r="J68" s="5"/>
      <c r="K68" s="5"/>
    </row>
    <row r="69" spans="1:11" ht="15.75">
      <c r="A69" s="46" t="s">
        <v>152</v>
      </c>
      <c r="B69" s="47" t="s">
        <v>151</v>
      </c>
      <c r="C69" s="48" t="s">
        <v>36</v>
      </c>
      <c r="D69" s="48" t="s">
        <v>43</v>
      </c>
      <c r="E69" s="65">
        <v>6000000151</v>
      </c>
      <c r="F69" s="65">
        <v>240</v>
      </c>
      <c r="G69" s="21">
        <v>3158.1</v>
      </c>
      <c r="H69" s="21">
        <v>3115.4</v>
      </c>
      <c r="I69" s="58">
        <f t="shared" si="4"/>
        <v>98.64792121845414</v>
      </c>
      <c r="J69" s="5"/>
      <c r="K69" s="5"/>
    </row>
    <row r="70" spans="1:11" ht="39.75" customHeight="1">
      <c r="A70" s="53" t="s">
        <v>153</v>
      </c>
      <c r="B70" s="54" t="s">
        <v>54</v>
      </c>
      <c r="C70" s="59">
        <v>977</v>
      </c>
      <c r="D70" s="59" t="s">
        <v>43</v>
      </c>
      <c r="E70" s="66">
        <v>6000000132</v>
      </c>
      <c r="F70" s="66"/>
      <c r="G70" s="60">
        <f>G71</f>
        <v>1280.7</v>
      </c>
      <c r="H70" s="60">
        <f>H71</f>
        <v>1279.2</v>
      </c>
      <c r="I70" s="105">
        <f t="shared" si="4"/>
        <v>99.88287655188569</v>
      </c>
      <c r="J70" s="5"/>
      <c r="K70" s="5"/>
    </row>
    <row r="71" spans="1:11" ht="54.75" customHeight="1">
      <c r="A71" s="46" t="s">
        <v>154</v>
      </c>
      <c r="B71" s="47" t="s">
        <v>321</v>
      </c>
      <c r="C71" s="22">
        <v>977</v>
      </c>
      <c r="D71" s="22" t="s">
        <v>43</v>
      </c>
      <c r="E71" s="67">
        <v>6000000132</v>
      </c>
      <c r="F71" s="67">
        <v>240</v>
      </c>
      <c r="G71" s="23">
        <v>1280.7</v>
      </c>
      <c r="H71" s="23">
        <v>1279.2</v>
      </c>
      <c r="I71" s="106">
        <f t="shared" si="4"/>
        <v>99.88287655188569</v>
      </c>
      <c r="J71" s="5"/>
      <c r="K71" s="5"/>
    </row>
    <row r="72" spans="1:11" ht="48" customHeight="1">
      <c r="A72" s="53" t="s">
        <v>155</v>
      </c>
      <c r="B72" s="54" t="s">
        <v>55</v>
      </c>
      <c r="C72" s="59">
        <v>977</v>
      </c>
      <c r="D72" s="59" t="s">
        <v>43</v>
      </c>
      <c r="E72" s="66">
        <v>6000000161</v>
      </c>
      <c r="F72" s="66"/>
      <c r="G72" s="60">
        <f>G73</f>
        <v>495.9</v>
      </c>
      <c r="H72" s="60">
        <f>H73</f>
        <v>495.8</v>
      </c>
      <c r="I72" s="105">
        <f t="shared" si="4"/>
        <v>99.97983464408148</v>
      </c>
      <c r="J72" s="5"/>
      <c r="K72" s="5"/>
    </row>
    <row r="73" spans="1:11" ht="53.25" customHeight="1">
      <c r="A73" s="46" t="s">
        <v>156</v>
      </c>
      <c r="B73" s="47" t="s">
        <v>321</v>
      </c>
      <c r="C73" s="22">
        <v>977</v>
      </c>
      <c r="D73" s="22" t="s">
        <v>43</v>
      </c>
      <c r="E73" s="67">
        <v>6000000161</v>
      </c>
      <c r="F73" s="67">
        <v>240</v>
      </c>
      <c r="G73" s="161">
        <v>495.9</v>
      </c>
      <c r="H73" s="23">
        <v>495.8</v>
      </c>
      <c r="I73" s="106">
        <f t="shared" si="4"/>
        <v>99.97983464408148</v>
      </c>
      <c r="J73" s="5"/>
      <c r="K73" s="5"/>
    </row>
    <row r="74" spans="1:11" ht="17.25" customHeight="1">
      <c r="A74" s="53" t="s">
        <v>157</v>
      </c>
      <c r="B74" s="54" t="s">
        <v>56</v>
      </c>
      <c r="C74" s="44">
        <v>977</v>
      </c>
      <c r="D74" s="44" t="s">
        <v>43</v>
      </c>
      <c r="E74" s="64">
        <v>6000000162</v>
      </c>
      <c r="F74" s="64"/>
      <c r="G74" s="55">
        <f>G75</f>
        <v>4940.5</v>
      </c>
      <c r="H74" s="55">
        <f>H75</f>
        <v>4322.8</v>
      </c>
      <c r="I74" s="107">
        <f t="shared" si="4"/>
        <v>87.4972168808825</v>
      </c>
      <c r="J74" s="5"/>
      <c r="K74" s="5"/>
    </row>
    <row r="75" spans="1:11" ht="55.5" customHeight="1">
      <c r="A75" s="46" t="s">
        <v>158</v>
      </c>
      <c r="B75" s="47" t="s">
        <v>321</v>
      </c>
      <c r="C75" s="22">
        <v>977</v>
      </c>
      <c r="D75" s="22" t="s">
        <v>43</v>
      </c>
      <c r="E75" s="67">
        <v>6000000162</v>
      </c>
      <c r="F75" s="67">
        <v>240</v>
      </c>
      <c r="G75" s="23">
        <v>4940.5</v>
      </c>
      <c r="H75" s="23">
        <v>4322.8</v>
      </c>
      <c r="I75" s="106">
        <f t="shared" si="4"/>
        <v>87.4972168808825</v>
      </c>
      <c r="J75" s="5"/>
      <c r="K75" s="5"/>
    </row>
    <row r="76" spans="1:11" ht="15.75">
      <c r="A76" s="31" t="s">
        <v>33</v>
      </c>
      <c r="B76" s="69" t="s">
        <v>10</v>
      </c>
      <c r="C76" s="70">
        <v>977</v>
      </c>
      <c r="D76" s="31" t="s">
        <v>17</v>
      </c>
      <c r="E76" s="71"/>
      <c r="F76" s="71"/>
      <c r="G76" s="72">
        <f>G80+G77</f>
        <v>794</v>
      </c>
      <c r="H76" s="72">
        <f>H80+H77</f>
        <v>424</v>
      </c>
      <c r="I76" s="45">
        <f>H76/G76*100</f>
        <v>53.40050377833753</v>
      </c>
      <c r="J76" s="5"/>
      <c r="K76" s="5"/>
    </row>
    <row r="77" spans="1:11" ht="31.5">
      <c r="A77" s="31" t="s">
        <v>34</v>
      </c>
      <c r="B77" s="73" t="s">
        <v>89</v>
      </c>
      <c r="C77" s="74">
        <v>977</v>
      </c>
      <c r="D77" s="74" t="s">
        <v>90</v>
      </c>
      <c r="E77" s="71"/>
      <c r="F77" s="71"/>
      <c r="G77" s="76">
        <f>G78</f>
        <v>96</v>
      </c>
      <c r="H77" s="76">
        <f>H78</f>
        <v>61.9</v>
      </c>
      <c r="I77" s="106">
        <f>H77/G77*100</f>
        <v>64.47916666666667</v>
      </c>
      <c r="J77" s="5"/>
      <c r="K77" s="5"/>
    </row>
    <row r="78" spans="1:11" ht="47.25">
      <c r="A78" s="31" t="s">
        <v>42</v>
      </c>
      <c r="B78" s="36" t="s">
        <v>159</v>
      </c>
      <c r="C78" s="37" t="s">
        <v>36</v>
      </c>
      <c r="D78" s="37" t="s">
        <v>90</v>
      </c>
      <c r="E78" s="75">
        <v>4310100180</v>
      </c>
      <c r="F78" s="75">
        <v>240</v>
      </c>
      <c r="G78" s="76">
        <v>96</v>
      </c>
      <c r="H78" s="76">
        <v>61.9</v>
      </c>
      <c r="I78" s="106">
        <f>H78/G78*100</f>
        <v>64.47916666666667</v>
      </c>
      <c r="J78" s="5"/>
      <c r="K78" s="5"/>
    </row>
    <row r="79" spans="1:11" ht="15.75">
      <c r="A79" s="31"/>
      <c r="B79" s="69"/>
      <c r="C79" s="70"/>
      <c r="D79" s="31"/>
      <c r="E79" s="71"/>
      <c r="F79" s="71"/>
      <c r="G79" s="72"/>
      <c r="H79" s="72"/>
      <c r="I79" s="107"/>
      <c r="J79" s="5"/>
      <c r="K79" s="5"/>
    </row>
    <row r="80" spans="1:11" ht="31.5">
      <c r="A80" s="31" t="s">
        <v>160</v>
      </c>
      <c r="B80" s="77" t="s">
        <v>82</v>
      </c>
      <c r="C80" s="70" t="s">
        <v>36</v>
      </c>
      <c r="D80" s="158" t="s">
        <v>81</v>
      </c>
      <c r="E80" s="159"/>
      <c r="F80" s="158"/>
      <c r="G80" s="160">
        <f>G81+G88+G93+G97+G99+G103+G105+G112</f>
        <v>698</v>
      </c>
      <c r="H80" s="160">
        <f>H81+H88+H93+H97+H99+H103+H105+H112</f>
        <v>362.1</v>
      </c>
      <c r="I80" s="105">
        <f>H80/G80*100</f>
        <v>51.876790830945566</v>
      </c>
      <c r="J80" s="5"/>
      <c r="K80" s="5"/>
    </row>
    <row r="81" spans="1:11" ht="114" customHeight="1">
      <c r="A81" s="42" t="s">
        <v>161</v>
      </c>
      <c r="B81" s="52" t="s">
        <v>256</v>
      </c>
      <c r="C81" s="14">
        <v>977</v>
      </c>
      <c r="D81" s="13" t="s">
        <v>81</v>
      </c>
      <c r="E81" s="66">
        <v>4310100190</v>
      </c>
      <c r="F81" s="59"/>
      <c r="G81" s="87">
        <f>G82</f>
        <v>102.2</v>
      </c>
      <c r="H81" s="87">
        <f>H82</f>
        <v>61.8</v>
      </c>
      <c r="I81" s="105">
        <f>H81/G81*100</f>
        <v>60.46966731898238</v>
      </c>
      <c r="J81" s="5"/>
      <c r="K81" s="5"/>
    </row>
    <row r="82" spans="1:11" ht="35.25" customHeight="1">
      <c r="A82" s="42" t="s">
        <v>162</v>
      </c>
      <c r="B82" s="54" t="s">
        <v>322</v>
      </c>
      <c r="C82" s="59">
        <v>977</v>
      </c>
      <c r="D82" s="59" t="s">
        <v>81</v>
      </c>
      <c r="E82" s="66">
        <v>4310100190</v>
      </c>
      <c r="F82" s="59" t="s">
        <v>128</v>
      </c>
      <c r="G82" s="87">
        <f>G83+G84+G85+G86+G87</f>
        <v>102.2</v>
      </c>
      <c r="H82" s="87">
        <f>H83+H84+H85+H86+H87</f>
        <v>61.8</v>
      </c>
      <c r="I82" s="105">
        <f>H82/G82*100</f>
        <v>60.46966731898238</v>
      </c>
      <c r="J82" s="5"/>
      <c r="K82" s="5"/>
    </row>
    <row r="83" spans="1:11" ht="27" customHeight="1">
      <c r="A83" s="50" t="s">
        <v>257</v>
      </c>
      <c r="B83" s="49" t="s">
        <v>315</v>
      </c>
      <c r="C83" s="14" t="s">
        <v>36</v>
      </c>
      <c r="D83" s="14" t="s">
        <v>81</v>
      </c>
      <c r="E83" s="67">
        <v>4310100199</v>
      </c>
      <c r="F83" s="22" t="s">
        <v>111</v>
      </c>
      <c r="G83" s="62">
        <v>56.2</v>
      </c>
      <c r="H83" s="62">
        <v>24</v>
      </c>
      <c r="I83" s="106">
        <v>0</v>
      </c>
      <c r="J83" s="5"/>
      <c r="K83" s="5"/>
    </row>
    <row r="84" spans="1:11" ht="18" customHeight="1">
      <c r="A84" s="50" t="s">
        <v>258</v>
      </c>
      <c r="B84" s="49" t="s">
        <v>163</v>
      </c>
      <c r="C84" s="14" t="s">
        <v>36</v>
      </c>
      <c r="D84" s="14" t="s">
        <v>81</v>
      </c>
      <c r="E84" s="67">
        <v>4310100194</v>
      </c>
      <c r="F84" s="22" t="s">
        <v>111</v>
      </c>
      <c r="G84" s="62">
        <v>9</v>
      </c>
      <c r="H84" s="62">
        <v>9</v>
      </c>
      <c r="I84" s="106">
        <f aca="true" t="shared" si="5" ref="I84:I117">H84/G84*100</f>
        <v>100</v>
      </c>
      <c r="J84" s="5"/>
      <c r="K84" s="5"/>
    </row>
    <row r="85" spans="1:11" ht="36.75" customHeight="1">
      <c r="A85" s="50" t="s">
        <v>259</v>
      </c>
      <c r="B85" s="49" t="s">
        <v>260</v>
      </c>
      <c r="C85" s="14" t="s">
        <v>36</v>
      </c>
      <c r="D85" s="14" t="s">
        <v>81</v>
      </c>
      <c r="E85" s="67">
        <v>4310100198</v>
      </c>
      <c r="F85" s="22" t="s">
        <v>111</v>
      </c>
      <c r="G85" s="62">
        <v>12</v>
      </c>
      <c r="H85" s="62">
        <v>12</v>
      </c>
      <c r="I85" s="106">
        <f t="shared" si="5"/>
        <v>100</v>
      </c>
      <c r="J85" s="5"/>
      <c r="K85" s="5"/>
    </row>
    <row r="86" spans="1:11" ht="36.75" customHeight="1">
      <c r="A86" s="50" t="s">
        <v>307</v>
      </c>
      <c r="B86" s="49" t="s">
        <v>308</v>
      </c>
      <c r="C86" s="14" t="s">
        <v>36</v>
      </c>
      <c r="D86" s="14" t="s">
        <v>81</v>
      </c>
      <c r="E86" s="67">
        <v>4310100200</v>
      </c>
      <c r="F86" s="22" t="s">
        <v>111</v>
      </c>
      <c r="G86" s="62">
        <v>7</v>
      </c>
      <c r="H86" s="62">
        <v>7</v>
      </c>
      <c r="I86" s="106">
        <f t="shared" si="5"/>
        <v>100</v>
      </c>
      <c r="J86" s="5"/>
      <c r="K86" s="5"/>
    </row>
    <row r="87" spans="1:11" ht="62.25" customHeight="1">
      <c r="A87" s="50" t="s">
        <v>313</v>
      </c>
      <c r="B87" s="49" t="s">
        <v>314</v>
      </c>
      <c r="C87" s="14" t="s">
        <v>36</v>
      </c>
      <c r="D87" s="14" t="s">
        <v>81</v>
      </c>
      <c r="E87" s="67">
        <v>4310100201</v>
      </c>
      <c r="F87" s="22" t="s">
        <v>111</v>
      </c>
      <c r="G87" s="62">
        <v>18</v>
      </c>
      <c r="H87" s="62">
        <v>9.8</v>
      </c>
      <c r="I87" s="106">
        <f t="shared" si="5"/>
        <v>54.44444444444445</v>
      </c>
      <c r="J87" s="5"/>
      <c r="K87" s="5"/>
    </row>
    <row r="88" spans="1:11" ht="87.75" customHeight="1">
      <c r="A88" s="42" t="s">
        <v>164</v>
      </c>
      <c r="B88" s="52" t="s">
        <v>264</v>
      </c>
      <c r="C88" s="59" t="s">
        <v>36</v>
      </c>
      <c r="D88" s="59" t="s">
        <v>81</v>
      </c>
      <c r="E88" s="66">
        <v>4310500520</v>
      </c>
      <c r="F88" s="59"/>
      <c r="G88" s="60">
        <f>G89+G90+G91+G92</f>
        <v>198</v>
      </c>
      <c r="H88" s="60">
        <f>H89+H90+H91+H92</f>
        <v>40</v>
      </c>
      <c r="I88" s="105">
        <f t="shared" si="5"/>
        <v>20.2020202020202</v>
      </c>
      <c r="J88" s="5"/>
      <c r="K88" s="5"/>
    </row>
    <row r="89" spans="1:11" ht="94.5">
      <c r="A89" s="48" t="s">
        <v>165</v>
      </c>
      <c r="B89" s="49" t="s">
        <v>265</v>
      </c>
      <c r="C89" s="50" t="s">
        <v>36</v>
      </c>
      <c r="D89" s="50" t="s">
        <v>81</v>
      </c>
      <c r="E89" s="65">
        <v>4310500521</v>
      </c>
      <c r="F89" s="48" t="s">
        <v>111</v>
      </c>
      <c r="G89" s="51">
        <v>40</v>
      </c>
      <c r="H89" s="51">
        <v>0</v>
      </c>
      <c r="I89" s="58">
        <f t="shared" si="5"/>
        <v>0</v>
      </c>
      <c r="J89" s="5"/>
      <c r="K89" s="5"/>
    </row>
    <row r="90" spans="1:11" ht="31.5">
      <c r="A90" s="48" t="s">
        <v>166</v>
      </c>
      <c r="B90" s="49" t="s">
        <v>224</v>
      </c>
      <c r="C90" s="50" t="s">
        <v>36</v>
      </c>
      <c r="D90" s="50" t="s">
        <v>81</v>
      </c>
      <c r="E90" s="65">
        <v>4310500522</v>
      </c>
      <c r="F90" s="48" t="s">
        <v>111</v>
      </c>
      <c r="G90" s="51">
        <v>110</v>
      </c>
      <c r="H90" s="51">
        <v>0</v>
      </c>
      <c r="I90" s="106">
        <f t="shared" si="5"/>
        <v>0</v>
      </c>
      <c r="J90" s="5"/>
      <c r="K90" s="5"/>
    </row>
    <row r="91" spans="1:11" ht="31.5">
      <c r="A91" s="48" t="s">
        <v>167</v>
      </c>
      <c r="B91" s="49" t="s">
        <v>239</v>
      </c>
      <c r="C91" s="100" t="s">
        <v>36</v>
      </c>
      <c r="D91" s="100" t="s">
        <v>81</v>
      </c>
      <c r="E91" s="101">
        <v>4310500524</v>
      </c>
      <c r="F91" s="100" t="s">
        <v>111</v>
      </c>
      <c r="G91" s="51">
        <v>40</v>
      </c>
      <c r="H91" s="51">
        <v>40</v>
      </c>
      <c r="I91" s="58">
        <f t="shared" si="5"/>
        <v>100</v>
      </c>
      <c r="J91" s="5"/>
      <c r="K91" s="5"/>
    </row>
    <row r="92" spans="1:11" ht="31.5">
      <c r="A92" s="48" t="s">
        <v>240</v>
      </c>
      <c r="B92" s="49" t="s">
        <v>266</v>
      </c>
      <c r="C92" s="100" t="s">
        <v>36</v>
      </c>
      <c r="D92" s="100" t="s">
        <v>81</v>
      </c>
      <c r="E92" s="101">
        <v>4310500526</v>
      </c>
      <c r="F92" s="100" t="s">
        <v>111</v>
      </c>
      <c r="G92" s="62">
        <v>8</v>
      </c>
      <c r="H92" s="51">
        <v>0</v>
      </c>
      <c r="I92" s="58">
        <f t="shared" si="5"/>
        <v>0</v>
      </c>
      <c r="J92" s="5"/>
      <c r="K92" s="5"/>
    </row>
    <row r="93" spans="1:11" ht="73.5" customHeight="1">
      <c r="A93" s="42" t="s">
        <v>168</v>
      </c>
      <c r="B93" s="52" t="s">
        <v>261</v>
      </c>
      <c r="C93" s="50"/>
      <c r="D93" s="50"/>
      <c r="E93" s="65"/>
      <c r="F93" s="48"/>
      <c r="G93" s="60">
        <f>G94+G95+G96</f>
        <v>123</v>
      </c>
      <c r="H93" s="60">
        <f>H94+H95</f>
        <v>120</v>
      </c>
      <c r="I93" s="105">
        <f t="shared" si="5"/>
        <v>97.5609756097561</v>
      </c>
      <c r="J93" s="5"/>
      <c r="K93" s="5"/>
    </row>
    <row r="94" spans="1:11" ht="53.25" customHeight="1">
      <c r="A94" s="46" t="s">
        <v>169</v>
      </c>
      <c r="B94" s="49" t="s">
        <v>170</v>
      </c>
      <c r="C94" s="14" t="s">
        <v>36</v>
      </c>
      <c r="D94" s="14" t="s">
        <v>81</v>
      </c>
      <c r="E94" s="67">
        <v>4310300491</v>
      </c>
      <c r="F94" s="22" t="s">
        <v>111</v>
      </c>
      <c r="G94" s="23">
        <v>3</v>
      </c>
      <c r="H94" s="78">
        <v>0</v>
      </c>
      <c r="I94" s="106">
        <f t="shared" si="5"/>
        <v>0</v>
      </c>
      <c r="J94" s="5"/>
      <c r="K94" s="5"/>
    </row>
    <row r="95" spans="1:11" ht="63.75" customHeight="1">
      <c r="A95" s="46" t="s">
        <v>171</v>
      </c>
      <c r="B95" s="49" t="s">
        <v>225</v>
      </c>
      <c r="C95" s="14" t="s">
        <v>36</v>
      </c>
      <c r="D95" s="14" t="s">
        <v>81</v>
      </c>
      <c r="E95" s="67">
        <v>4310300494</v>
      </c>
      <c r="F95" s="22" t="s">
        <v>111</v>
      </c>
      <c r="G95" s="23">
        <v>120</v>
      </c>
      <c r="H95" s="78">
        <v>120</v>
      </c>
      <c r="I95" s="106">
        <f t="shared" si="5"/>
        <v>100</v>
      </c>
      <c r="J95" s="5"/>
      <c r="K95" s="5"/>
    </row>
    <row r="96" spans="1:11" ht="33" customHeight="1">
      <c r="A96" s="46"/>
      <c r="B96" s="49"/>
      <c r="C96" s="14"/>
      <c r="D96" s="14"/>
      <c r="E96" s="67"/>
      <c r="F96" s="22"/>
      <c r="G96" s="23"/>
      <c r="H96" s="78"/>
      <c r="I96" s="105"/>
      <c r="J96" s="5"/>
      <c r="K96" s="5"/>
    </row>
    <row r="97" spans="1:11" ht="141.75">
      <c r="A97" s="44" t="s">
        <v>172</v>
      </c>
      <c r="B97" s="54" t="s">
        <v>262</v>
      </c>
      <c r="C97" s="59" t="s">
        <v>36</v>
      </c>
      <c r="D97" s="59" t="s">
        <v>81</v>
      </c>
      <c r="E97" s="66">
        <v>4310400530</v>
      </c>
      <c r="F97" s="59"/>
      <c r="G97" s="60">
        <f>G98</f>
        <v>3</v>
      </c>
      <c r="H97" s="60">
        <f>H98</f>
        <v>0</v>
      </c>
      <c r="I97" s="105">
        <f t="shared" si="5"/>
        <v>0</v>
      </c>
      <c r="J97" s="5"/>
      <c r="K97" s="5"/>
    </row>
    <row r="98" spans="1:11" ht="47.25">
      <c r="A98" s="46" t="s">
        <v>173</v>
      </c>
      <c r="B98" s="49" t="s">
        <v>263</v>
      </c>
      <c r="C98" s="14" t="s">
        <v>36</v>
      </c>
      <c r="D98" s="14" t="s">
        <v>81</v>
      </c>
      <c r="E98" s="67">
        <v>4310400534</v>
      </c>
      <c r="F98" s="22" t="s">
        <v>111</v>
      </c>
      <c r="G98" s="23">
        <v>3</v>
      </c>
      <c r="H98" s="78">
        <v>0</v>
      </c>
      <c r="I98" s="106">
        <f t="shared" si="5"/>
        <v>0</v>
      </c>
      <c r="J98" s="5"/>
      <c r="K98" s="5"/>
    </row>
    <row r="99" spans="1:11" ht="213" customHeight="1">
      <c r="A99" s="44" t="s">
        <v>174</v>
      </c>
      <c r="B99" s="54" t="s">
        <v>267</v>
      </c>
      <c r="C99" s="59" t="s">
        <v>36</v>
      </c>
      <c r="D99" s="59" t="s">
        <v>81</v>
      </c>
      <c r="E99" s="66">
        <v>4310600540</v>
      </c>
      <c r="F99" s="59"/>
      <c r="G99" s="60">
        <f>G100+G101+G102</f>
        <v>95.8</v>
      </c>
      <c r="H99" s="60">
        <f>H100+H101+H102</f>
        <v>0</v>
      </c>
      <c r="I99" s="105">
        <f t="shared" si="5"/>
        <v>0</v>
      </c>
      <c r="J99" s="5"/>
      <c r="K99" s="5"/>
    </row>
    <row r="100" spans="1:11" ht="47.25">
      <c r="A100" s="46" t="s">
        <v>175</v>
      </c>
      <c r="B100" s="49" t="s">
        <v>268</v>
      </c>
      <c r="C100" s="14" t="s">
        <v>36</v>
      </c>
      <c r="D100" s="14" t="s">
        <v>81</v>
      </c>
      <c r="E100" s="67">
        <v>4310600542</v>
      </c>
      <c r="F100" s="22" t="s">
        <v>269</v>
      </c>
      <c r="G100" s="23">
        <v>55</v>
      </c>
      <c r="H100" s="78">
        <v>0</v>
      </c>
      <c r="I100" s="106">
        <f t="shared" si="5"/>
        <v>0</v>
      </c>
      <c r="J100" s="5"/>
      <c r="K100" s="5"/>
    </row>
    <row r="101" spans="1:11" ht="50.25" customHeight="1">
      <c r="A101" s="46" t="s">
        <v>176</v>
      </c>
      <c r="B101" s="47" t="s">
        <v>270</v>
      </c>
      <c r="C101" s="14" t="s">
        <v>36</v>
      </c>
      <c r="D101" s="14" t="s">
        <v>81</v>
      </c>
      <c r="E101" s="67">
        <v>4310600545</v>
      </c>
      <c r="F101" s="22" t="s">
        <v>111</v>
      </c>
      <c r="G101" s="23">
        <v>40.8</v>
      </c>
      <c r="H101" s="78">
        <v>0</v>
      </c>
      <c r="I101" s="106">
        <f t="shared" si="5"/>
        <v>0</v>
      </c>
      <c r="J101" s="5"/>
      <c r="K101" s="5"/>
    </row>
    <row r="102" spans="1:11" ht="18.75" customHeight="1">
      <c r="A102" s="46"/>
      <c r="B102" s="47"/>
      <c r="C102" s="14"/>
      <c r="D102" s="14"/>
      <c r="E102" s="67"/>
      <c r="F102" s="22"/>
      <c r="G102" s="23"/>
      <c r="H102" s="78"/>
      <c r="I102" s="106"/>
      <c r="J102" s="5"/>
      <c r="K102" s="5"/>
    </row>
    <row r="103" spans="1:11" ht="103.5" customHeight="1">
      <c r="A103" s="44" t="s">
        <v>177</v>
      </c>
      <c r="B103" s="54" t="s">
        <v>271</v>
      </c>
      <c r="C103" s="59" t="s">
        <v>36</v>
      </c>
      <c r="D103" s="59" t="s">
        <v>81</v>
      </c>
      <c r="E103" s="66">
        <v>4310700550</v>
      </c>
      <c r="F103" s="59"/>
      <c r="G103" s="60">
        <f>G104</f>
        <v>3</v>
      </c>
      <c r="H103" s="60">
        <f>H104</f>
        <v>0</v>
      </c>
      <c r="I103" s="105">
        <f t="shared" si="5"/>
        <v>0</v>
      </c>
      <c r="J103" s="5"/>
      <c r="K103" s="5"/>
    </row>
    <row r="104" spans="1:11" ht="66" customHeight="1">
      <c r="A104" s="46" t="s">
        <v>178</v>
      </c>
      <c r="B104" s="49" t="s">
        <v>226</v>
      </c>
      <c r="C104" s="14" t="s">
        <v>36</v>
      </c>
      <c r="D104" s="14" t="s">
        <v>81</v>
      </c>
      <c r="E104" s="67">
        <v>4310700550</v>
      </c>
      <c r="F104" s="22" t="s">
        <v>111</v>
      </c>
      <c r="G104" s="23">
        <v>3</v>
      </c>
      <c r="H104" s="78">
        <v>0</v>
      </c>
      <c r="I104" s="106">
        <f t="shared" si="5"/>
        <v>0</v>
      </c>
      <c r="J104" s="5"/>
      <c r="K104" s="5"/>
    </row>
    <row r="105" spans="1:11" s="80" customFormat="1" ht="110.25">
      <c r="A105" s="44" t="s">
        <v>179</v>
      </c>
      <c r="B105" s="54" t="s">
        <v>272</v>
      </c>
      <c r="C105" s="59" t="s">
        <v>36</v>
      </c>
      <c r="D105" s="59" t="s">
        <v>81</v>
      </c>
      <c r="E105" s="66">
        <v>4310700560</v>
      </c>
      <c r="F105" s="59" t="s">
        <v>128</v>
      </c>
      <c r="G105" s="60">
        <f>G106</f>
        <v>51</v>
      </c>
      <c r="H105" s="60">
        <f>H106</f>
        <v>30</v>
      </c>
      <c r="I105" s="157">
        <f t="shared" si="5"/>
        <v>58.82352941176471</v>
      </c>
      <c r="J105" s="79"/>
      <c r="K105" s="79"/>
    </row>
    <row r="106" spans="1:11" ht="47.25">
      <c r="A106" s="46"/>
      <c r="B106" s="47" t="s">
        <v>136</v>
      </c>
      <c r="C106" s="22" t="s">
        <v>36</v>
      </c>
      <c r="D106" s="22" t="s">
        <v>81</v>
      </c>
      <c r="E106" s="67">
        <v>4310700560</v>
      </c>
      <c r="F106" s="22" t="s">
        <v>111</v>
      </c>
      <c r="G106" s="23">
        <f>G107+G108+G109+G110+G111</f>
        <v>51</v>
      </c>
      <c r="H106" s="23">
        <f>H107+H108+H109+H110+H111</f>
        <v>30</v>
      </c>
      <c r="I106" s="106">
        <f t="shared" si="5"/>
        <v>58.82352941176471</v>
      </c>
      <c r="J106" s="5"/>
      <c r="K106" s="5"/>
    </row>
    <row r="107" spans="1:11" ht="47.25">
      <c r="A107" s="46" t="s">
        <v>227</v>
      </c>
      <c r="B107" s="47" t="s">
        <v>273</v>
      </c>
      <c r="C107" s="22" t="s">
        <v>36</v>
      </c>
      <c r="D107" s="22" t="s">
        <v>81</v>
      </c>
      <c r="E107" s="67">
        <v>4310700561</v>
      </c>
      <c r="F107" s="22" t="s">
        <v>111</v>
      </c>
      <c r="G107" s="23">
        <v>10</v>
      </c>
      <c r="H107" s="78">
        <v>10</v>
      </c>
      <c r="I107" s="106">
        <f t="shared" si="5"/>
        <v>100</v>
      </c>
      <c r="J107" s="5"/>
      <c r="K107" s="5"/>
    </row>
    <row r="108" spans="1:11" ht="47.25">
      <c r="A108" s="46" t="s">
        <v>228</v>
      </c>
      <c r="B108" s="47" t="s">
        <v>274</v>
      </c>
      <c r="C108" s="22" t="s">
        <v>36</v>
      </c>
      <c r="D108" s="22" t="s">
        <v>81</v>
      </c>
      <c r="E108" s="67">
        <v>4310700562</v>
      </c>
      <c r="F108" s="22" t="s">
        <v>111</v>
      </c>
      <c r="G108" s="23">
        <v>10</v>
      </c>
      <c r="H108" s="78">
        <v>10</v>
      </c>
      <c r="I108" s="106">
        <f t="shared" si="5"/>
        <v>100</v>
      </c>
      <c r="J108" s="5"/>
      <c r="K108" s="5"/>
    </row>
    <row r="109" spans="1:11" ht="15.75">
      <c r="A109" s="46" t="s">
        <v>229</v>
      </c>
      <c r="B109" s="47" t="s">
        <v>275</v>
      </c>
      <c r="C109" s="22" t="s">
        <v>36</v>
      </c>
      <c r="D109" s="22" t="s">
        <v>81</v>
      </c>
      <c r="E109" s="67">
        <v>4310700563</v>
      </c>
      <c r="F109" s="22" t="s">
        <v>111</v>
      </c>
      <c r="G109" s="23">
        <v>5</v>
      </c>
      <c r="H109" s="78">
        <v>0</v>
      </c>
      <c r="I109" s="106">
        <f t="shared" si="5"/>
        <v>0</v>
      </c>
      <c r="J109" s="5"/>
      <c r="K109" s="5"/>
    </row>
    <row r="110" spans="1:11" ht="31.5">
      <c r="A110" s="46" t="s">
        <v>230</v>
      </c>
      <c r="B110" s="47" t="s">
        <v>276</v>
      </c>
      <c r="C110" s="22" t="s">
        <v>36</v>
      </c>
      <c r="D110" s="22" t="s">
        <v>81</v>
      </c>
      <c r="E110" s="67">
        <v>4310700565</v>
      </c>
      <c r="F110" s="22" t="s">
        <v>111</v>
      </c>
      <c r="G110" s="23">
        <v>6</v>
      </c>
      <c r="H110" s="78">
        <v>0</v>
      </c>
      <c r="I110" s="106">
        <f t="shared" si="5"/>
        <v>0</v>
      </c>
      <c r="J110" s="5"/>
      <c r="K110" s="5"/>
    </row>
    <row r="111" spans="1:11" ht="31.5">
      <c r="A111" s="46" t="s">
        <v>241</v>
      </c>
      <c r="B111" s="47" t="s">
        <v>242</v>
      </c>
      <c r="C111" s="22" t="s">
        <v>36</v>
      </c>
      <c r="D111" s="22" t="s">
        <v>81</v>
      </c>
      <c r="E111" s="67">
        <v>4310700566</v>
      </c>
      <c r="F111" s="22" t="s">
        <v>111</v>
      </c>
      <c r="G111" s="23">
        <v>20</v>
      </c>
      <c r="H111" s="78">
        <v>10</v>
      </c>
      <c r="I111" s="106">
        <f t="shared" si="5"/>
        <v>50</v>
      </c>
      <c r="J111" s="5"/>
      <c r="K111" s="5"/>
    </row>
    <row r="112" spans="1:11" ht="157.5">
      <c r="A112" s="44" t="s">
        <v>231</v>
      </c>
      <c r="B112" s="54" t="s">
        <v>277</v>
      </c>
      <c r="C112" s="59" t="s">
        <v>36</v>
      </c>
      <c r="D112" s="59" t="s">
        <v>81</v>
      </c>
      <c r="E112" s="66">
        <v>4310800570</v>
      </c>
      <c r="F112" s="59" t="s">
        <v>111</v>
      </c>
      <c r="G112" s="60">
        <f>G113+G114+G115+G116+G117+G118</f>
        <v>122</v>
      </c>
      <c r="H112" s="60">
        <f>H113+H114+H115+H116+H117+H118</f>
        <v>110.3</v>
      </c>
      <c r="I112" s="157">
        <f>H112/G112*100</f>
        <v>90.40983606557377</v>
      </c>
      <c r="J112" s="5"/>
      <c r="K112" s="5"/>
    </row>
    <row r="113" spans="1:11" ht="15.75">
      <c r="A113" s="46" t="s">
        <v>232</v>
      </c>
      <c r="B113" s="49" t="s">
        <v>319</v>
      </c>
      <c r="C113" s="22" t="s">
        <v>36</v>
      </c>
      <c r="D113" s="22" t="s">
        <v>81</v>
      </c>
      <c r="E113" s="67">
        <v>4310800578</v>
      </c>
      <c r="F113" s="22" t="s">
        <v>111</v>
      </c>
      <c r="G113" s="23">
        <v>10</v>
      </c>
      <c r="H113" s="78">
        <v>6</v>
      </c>
      <c r="I113" s="106">
        <f t="shared" si="5"/>
        <v>60</v>
      </c>
      <c r="J113" s="5"/>
      <c r="K113" s="5"/>
    </row>
    <row r="114" spans="1:11" ht="31.5">
      <c r="A114" s="46" t="s">
        <v>233</v>
      </c>
      <c r="B114" s="49" t="s">
        <v>279</v>
      </c>
      <c r="C114" s="22" t="s">
        <v>36</v>
      </c>
      <c r="D114" s="22" t="s">
        <v>81</v>
      </c>
      <c r="E114" s="67">
        <v>4310800575</v>
      </c>
      <c r="F114" s="22" t="s">
        <v>111</v>
      </c>
      <c r="G114" s="23">
        <v>0</v>
      </c>
      <c r="H114" s="78">
        <v>0</v>
      </c>
      <c r="I114" s="106">
        <v>0</v>
      </c>
      <c r="J114" s="5"/>
      <c r="K114" s="5"/>
    </row>
    <row r="115" spans="1:11" ht="47.25">
      <c r="A115" s="46" t="s">
        <v>234</v>
      </c>
      <c r="B115" s="49" t="s">
        <v>278</v>
      </c>
      <c r="C115" s="22" t="s">
        <v>36</v>
      </c>
      <c r="D115" s="22" t="s">
        <v>81</v>
      </c>
      <c r="E115" s="67">
        <v>4310800572</v>
      </c>
      <c r="F115" s="22" t="s">
        <v>111</v>
      </c>
      <c r="G115" s="23">
        <v>4</v>
      </c>
      <c r="H115" s="78">
        <v>0</v>
      </c>
      <c r="I115" s="106">
        <f t="shared" si="5"/>
        <v>0</v>
      </c>
      <c r="J115" s="5"/>
      <c r="K115" s="5"/>
    </row>
    <row r="116" spans="1:11" ht="31.5">
      <c r="A116" s="46" t="s">
        <v>243</v>
      </c>
      <c r="B116" s="49" t="s">
        <v>244</v>
      </c>
      <c r="C116" s="22" t="s">
        <v>36</v>
      </c>
      <c r="D116" s="22" t="s">
        <v>81</v>
      </c>
      <c r="E116" s="67">
        <v>4310800574</v>
      </c>
      <c r="F116" s="22" t="s">
        <v>111</v>
      </c>
      <c r="G116" s="23">
        <v>28</v>
      </c>
      <c r="H116" s="78">
        <v>24.5</v>
      </c>
      <c r="I116" s="106">
        <f t="shared" si="5"/>
        <v>87.5</v>
      </c>
      <c r="J116" s="5"/>
      <c r="K116" s="5"/>
    </row>
    <row r="117" spans="1:11" ht="31.5">
      <c r="A117" s="46" t="s">
        <v>280</v>
      </c>
      <c r="B117" s="49" t="s">
        <v>282</v>
      </c>
      <c r="C117" s="22" t="s">
        <v>36</v>
      </c>
      <c r="D117" s="22" t="s">
        <v>81</v>
      </c>
      <c r="E117" s="67">
        <v>4310800576</v>
      </c>
      <c r="F117" s="22" t="s">
        <v>111</v>
      </c>
      <c r="G117" s="23">
        <v>80</v>
      </c>
      <c r="H117" s="78">
        <v>79.8</v>
      </c>
      <c r="I117" s="106">
        <f t="shared" si="5"/>
        <v>99.75</v>
      </c>
      <c r="J117" s="5"/>
      <c r="K117" s="5"/>
    </row>
    <row r="118" spans="1:11" ht="31.5">
      <c r="A118" s="46" t="s">
        <v>281</v>
      </c>
      <c r="B118" s="49" t="s">
        <v>283</v>
      </c>
      <c r="C118" s="22" t="s">
        <v>36</v>
      </c>
      <c r="D118" s="22" t="s">
        <v>81</v>
      </c>
      <c r="E118" s="67">
        <v>4310800577</v>
      </c>
      <c r="F118" s="22" t="s">
        <v>111</v>
      </c>
      <c r="G118" s="23">
        <v>0</v>
      </c>
      <c r="H118" s="78">
        <v>0</v>
      </c>
      <c r="I118" s="106">
        <v>0</v>
      </c>
      <c r="J118" s="5"/>
      <c r="K118" s="5"/>
    </row>
    <row r="119" spans="1:11" ht="17.25" customHeight="1">
      <c r="A119" s="110" t="s">
        <v>35</v>
      </c>
      <c r="B119" s="131" t="s">
        <v>180</v>
      </c>
      <c r="C119" s="132" t="s">
        <v>36</v>
      </c>
      <c r="D119" s="110" t="s">
        <v>15</v>
      </c>
      <c r="E119" s="134"/>
      <c r="F119" s="134"/>
      <c r="G119" s="135">
        <f>G120</f>
        <v>5626.1</v>
      </c>
      <c r="H119" s="135">
        <f>H120</f>
        <v>4187.9</v>
      </c>
      <c r="I119" s="139">
        <f>H119/G119*100</f>
        <v>74.43699898686478</v>
      </c>
      <c r="J119" s="5"/>
      <c r="K119" s="5"/>
    </row>
    <row r="120" spans="1:11" ht="15.75">
      <c r="A120" s="115" t="s">
        <v>181</v>
      </c>
      <c r="B120" s="124" t="s">
        <v>18</v>
      </c>
      <c r="C120" s="120" t="s">
        <v>36</v>
      </c>
      <c r="D120" s="115" t="s">
        <v>19</v>
      </c>
      <c r="E120" s="143"/>
      <c r="F120" s="143"/>
      <c r="G120" s="122">
        <f>G121+G128+G132</f>
        <v>5626.1</v>
      </c>
      <c r="H120" s="122">
        <f>H121+H128+H132</f>
        <v>4187.9</v>
      </c>
      <c r="I120" s="125">
        <f>H120/G120*100</f>
        <v>74.43699898686478</v>
      </c>
      <c r="J120" s="5"/>
      <c r="K120" s="5"/>
    </row>
    <row r="121" spans="1:11" ht="137.25" customHeight="1">
      <c r="A121" s="42" t="s">
        <v>182</v>
      </c>
      <c r="B121" s="81" t="s">
        <v>288</v>
      </c>
      <c r="C121" s="59" t="s">
        <v>36</v>
      </c>
      <c r="D121" s="13" t="s">
        <v>19</v>
      </c>
      <c r="E121" s="66">
        <v>4500100200</v>
      </c>
      <c r="F121" s="156"/>
      <c r="G121" s="87">
        <f>G122+G123+G124+G125+G126+G127</f>
        <v>3561</v>
      </c>
      <c r="H121" s="87">
        <f>H122+H123+H124+H125+H126+H127</f>
        <v>2178.6</v>
      </c>
      <c r="I121" s="105">
        <f>H121/G121*100</f>
        <v>61.17944397641112</v>
      </c>
      <c r="J121" s="5"/>
      <c r="K121" s="5"/>
    </row>
    <row r="122" spans="1:11" ht="63">
      <c r="A122" s="46" t="s">
        <v>183</v>
      </c>
      <c r="B122" s="49" t="s">
        <v>289</v>
      </c>
      <c r="C122" s="14" t="s">
        <v>36</v>
      </c>
      <c r="D122" s="14" t="s">
        <v>19</v>
      </c>
      <c r="E122" s="67">
        <v>4500100201</v>
      </c>
      <c r="F122" s="22" t="s">
        <v>111</v>
      </c>
      <c r="G122" s="62">
        <v>850</v>
      </c>
      <c r="H122" s="23">
        <v>450</v>
      </c>
      <c r="I122" s="106">
        <f>H122/G122*100</f>
        <v>52.94117647058824</v>
      </c>
      <c r="J122" s="5"/>
      <c r="K122" s="5"/>
    </row>
    <row r="123" spans="1:11" ht="63">
      <c r="A123" s="46" t="s">
        <v>184</v>
      </c>
      <c r="B123" s="49" t="s">
        <v>290</v>
      </c>
      <c r="C123" s="14" t="s">
        <v>36</v>
      </c>
      <c r="D123" s="14" t="s">
        <v>19</v>
      </c>
      <c r="E123" s="67">
        <v>4500100203</v>
      </c>
      <c r="F123" s="22" t="s">
        <v>111</v>
      </c>
      <c r="G123" s="62">
        <v>850</v>
      </c>
      <c r="H123" s="62">
        <v>735.3</v>
      </c>
      <c r="I123" s="106">
        <f>H123/G123*100</f>
        <v>86.50588235294117</v>
      </c>
      <c r="J123" s="5"/>
      <c r="K123" s="5"/>
    </row>
    <row r="124" spans="1:11" ht="47.25">
      <c r="A124" s="46" t="s">
        <v>185</v>
      </c>
      <c r="B124" s="49" t="s">
        <v>235</v>
      </c>
      <c r="C124" s="14" t="s">
        <v>36</v>
      </c>
      <c r="D124" s="14" t="s">
        <v>19</v>
      </c>
      <c r="E124" s="67">
        <v>4500100205</v>
      </c>
      <c r="F124" s="22" t="s">
        <v>111</v>
      </c>
      <c r="G124" s="62">
        <v>850</v>
      </c>
      <c r="H124" s="62">
        <v>735.3</v>
      </c>
      <c r="I124" s="106">
        <f aca="true" t="shared" si="6" ref="I124:I162">H124/G124*100</f>
        <v>86.50588235294117</v>
      </c>
      <c r="J124" s="5"/>
      <c r="K124" s="5"/>
    </row>
    <row r="125" spans="1:11" ht="31.5">
      <c r="A125" s="46" t="s">
        <v>186</v>
      </c>
      <c r="B125" s="49" t="s">
        <v>291</v>
      </c>
      <c r="C125" s="14" t="s">
        <v>36</v>
      </c>
      <c r="D125" s="14" t="s">
        <v>19</v>
      </c>
      <c r="E125" s="67">
        <v>4500100206</v>
      </c>
      <c r="F125" s="22" t="s">
        <v>111</v>
      </c>
      <c r="G125" s="62">
        <v>80</v>
      </c>
      <c r="H125" s="62">
        <v>80</v>
      </c>
      <c r="I125" s="106">
        <f t="shared" si="6"/>
        <v>100</v>
      </c>
      <c r="J125" s="5"/>
      <c r="K125" s="5"/>
    </row>
    <row r="126" spans="1:11" ht="51.75" customHeight="1">
      <c r="A126" s="46" t="s">
        <v>187</v>
      </c>
      <c r="B126" s="49" t="s">
        <v>292</v>
      </c>
      <c r="C126" s="14" t="s">
        <v>36</v>
      </c>
      <c r="D126" s="14" t="s">
        <v>19</v>
      </c>
      <c r="E126" s="67">
        <v>4500100208</v>
      </c>
      <c r="F126" s="22" t="s">
        <v>111</v>
      </c>
      <c r="G126" s="62">
        <v>931</v>
      </c>
      <c r="H126" s="62">
        <v>178</v>
      </c>
      <c r="I126" s="106">
        <f t="shared" si="6"/>
        <v>19.11922663802363</v>
      </c>
      <c r="J126" s="5"/>
      <c r="K126" s="5"/>
    </row>
    <row r="127" spans="1:11" ht="17.25" customHeight="1">
      <c r="A127" s="46"/>
      <c r="B127" s="49"/>
      <c r="C127" s="14"/>
      <c r="D127" s="14"/>
      <c r="E127" s="67"/>
      <c r="F127" s="22"/>
      <c r="G127" s="62"/>
      <c r="H127" s="62"/>
      <c r="I127" s="105"/>
      <c r="J127" s="5"/>
      <c r="K127" s="5"/>
    </row>
    <row r="128" spans="1:11" ht="105.75" customHeight="1">
      <c r="A128" s="42" t="s">
        <v>188</v>
      </c>
      <c r="B128" s="81" t="s">
        <v>284</v>
      </c>
      <c r="C128" s="59" t="s">
        <v>36</v>
      </c>
      <c r="D128" s="13" t="s">
        <v>19</v>
      </c>
      <c r="E128" s="66">
        <v>4500300210</v>
      </c>
      <c r="F128" s="22"/>
      <c r="G128" s="60">
        <f>G129+G130+G131</f>
        <v>512</v>
      </c>
      <c r="H128" s="60">
        <f>H129+H130+H131</f>
        <v>492.5</v>
      </c>
      <c r="I128" s="105">
        <f t="shared" si="6"/>
        <v>96.19140625</v>
      </c>
      <c r="J128" s="5"/>
      <c r="K128" s="5"/>
    </row>
    <row r="129" spans="1:11" ht="33.75" customHeight="1">
      <c r="A129" s="46" t="s">
        <v>189</v>
      </c>
      <c r="B129" s="47" t="s">
        <v>285</v>
      </c>
      <c r="C129" s="48" t="s">
        <v>36</v>
      </c>
      <c r="D129" s="48" t="s">
        <v>19</v>
      </c>
      <c r="E129" s="65">
        <v>4500300211</v>
      </c>
      <c r="F129" s="48" t="s">
        <v>111</v>
      </c>
      <c r="G129" s="62">
        <v>280</v>
      </c>
      <c r="H129" s="62">
        <v>266.5</v>
      </c>
      <c r="I129" s="106">
        <f t="shared" si="6"/>
        <v>95.17857142857142</v>
      </c>
      <c r="J129" s="5"/>
      <c r="K129" s="5"/>
    </row>
    <row r="130" spans="1:11" ht="52.5" customHeight="1">
      <c r="A130" s="46" t="s">
        <v>190</v>
      </c>
      <c r="B130" s="49" t="s">
        <v>286</v>
      </c>
      <c r="C130" s="22" t="s">
        <v>36</v>
      </c>
      <c r="D130" s="22" t="s">
        <v>19</v>
      </c>
      <c r="E130" s="67">
        <v>4500300212</v>
      </c>
      <c r="F130" s="22" t="s">
        <v>111</v>
      </c>
      <c r="G130" s="62">
        <v>22</v>
      </c>
      <c r="H130" s="62">
        <v>16</v>
      </c>
      <c r="I130" s="58">
        <f t="shared" si="6"/>
        <v>72.72727272727273</v>
      </c>
      <c r="J130" s="5"/>
      <c r="K130" s="5"/>
    </row>
    <row r="131" spans="1:11" ht="39" customHeight="1">
      <c r="A131" s="46" t="s">
        <v>191</v>
      </c>
      <c r="B131" s="49" t="s">
        <v>287</v>
      </c>
      <c r="C131" s="48" t="s">
        <v>36</v>
      </c>
      <c r="D131" s="48" t="s">
        <v>19</v>
      </c>
      <c r="E131" s="65">
        <v>4500300214</v>
      </c>
      <c r="F131" s="48" t="s">
        <v>111</v>
      </c>
      <c r="G131" s="62">
        <v>210</v>
      </c>
      <c r="H131" s="62">
        <v>210</v>
      </c>
      <c r="I131" s="106">
        <f t="shared" si="6"/>
        <v>100</v>
      </c>
      <c r="J131" s="5"/>
      <c r="K131" s="5"/>
    </row>
    <row r="132" spans="1:11" ht="82.5" customHeight="1">
      <c r="A132" s="82" t="s">
        <v>192</v>
      </c>
      <c r="B132" s="81" t="s">
        <v>293</v>
      </c>
      <c r="C132" s="83" t="s">
        <v>36</v>
      </c>
      <c r="D132" s="84" t="s">
        <v>19</v>
      </c>
      <c r="E132" s="66">
        <v>4500200560</v>
      </c>
      <c r="F132" s="22"/>
      <c r="G132" s="60">
        <f>G133+G134+G135+G136+G137+G138+G139</f>
        <v>1553.1</v>
      </c>
      <c r="H132" s="60">
        <f>H133+H134+H135+H136+H137+H138+H139</f>
        <v>1516.8000000000002</v>
      </c>
      <c r="I132" s="105">
        <f t="shared" si="6"/>
        <v>97.66273903805295</v>
      </c>
      <c r="J132" s="5"/>
      <c r="K132" s="5"/>
    </row>
    <row r="133" spans="1:11" ht="32.25" customHeight="1">
      <c r="A133" s="46" t="s">
        <v>294</v>
      </c>
      <c r="B133" s="49" t="s">
        <v>194</v>
      </c>
      <c r="C133" s="48" t="s">
        <v>36</v>
      </c>
      <c r="D133" s="48" t="s">
        <v>19</v>
      </c>
      <c r="E133" s="65">
        <v>4500200561</v>
      </c>
      <c r="F133" s="48" t="s">
        <v>111</v>
      </c>
      <c r="G133" s="51">
        <v>1006.6</v>
      </c>
      <c r="H133" s="51">
        <v>971.6</v>
      </c>
      <c r="I133" s="155">
        <f t="shared" si="6"/>
        <v>96.52294853963839</v>
      </c>
      <c r="J133" s="5"/>
      <c r="K133" s="5"/>
    </row>
    <row r="134" spans="1:11" ht="39.75" customHeight="1">
      <c r="A134" s="46" t="s">
        <v>193</v>
      </c>
      <c r="B134" s="49" t="s">
        <v>270</v>
      </c>
      <c r="C134" s="22" t="s">
        <v>36</v>
      </c>
      <c r="D134" s="22" t="s">
        <v>19</v>
      </c>
      <c r="E134" s="67">
        <v>4500200563</v>
      </c>
      <c r="F134" s="22" t="s">
        <v>111</v>
      </c>
      <c r="G134" s="62">
        <v>41.7</v>
      </c>
      <c r="H134" s="62">
        <v>40.6</v>
      </c>
      <c r="I134" s="106">
        <f t="shared" si="6"/>
        <v>97.3621103117506</v>
      </c>
      <c r="J134" s="5"/>
      <c r="K134" s="5"/>
    </row>
    <row r="135" spans="1:11" ht="39.75" customHeight="1">
      <c r="A135" s="46" t="s">
        <v>195</v>
      </c>
      <c r="B135" s="49" t="s">
        <v>296</v>
      </c>
      <c r="C135" s="22" t="s">
        <v>36</v>
      </c>
      <c r="D135" s="22" t="s">
        <v>19</v>
      </c>
      <c r="E135" s="67">
        <v>4500200564</v>
      </c>
      <c r="F135" s="22" t="s">
        <v>111</v>
      </c>
      <c r="G135" s="62">
        <v>40</v>
      </c>
      <c r="H135" s="62">
        <v>40</v>
      </c>
      <c r="I135" s="106">
        <f t="shared" si="6"/>
        <v>100</v>
      </c>
      <c r="J135" s="5"/>
      <c r="K135" s="5"/>
    </row>
    <row r="136" spans="1:11" ht="54" customHeight="1">
      <c r="A136" s="46" t="s">
        <v>295</v>
      </c>
      <c r="B136" s="49" t="s">
        <v>297</v>
      </c>
      <c r="C136" s="22" t="s">
        <v>36</v>
      </c>
      <c r="D136" s="22" t="s">
        <v>19</v>
      </c>
      <c r="E136" s="67">
        <v>4500200565</v>
      </c>
      <c r="F136" s="22" t="s">
        <v>111</v>
      </c>
      <c r="G136" s="62">
        <v>364.8</v>
      </c>
      <c r="H136" s="62">
        <v>364.6</v>
      </c>
      <c r="I136" s="106">
        <f t="shared" si="6"/>
        <v>99.9451754385965</v>
      </c>
      <c r="J136" s="5"/>
      <c r="K136" s="5"/>
    </row>
    <row r="137" spans="1:11" ht="29.25" customHeight="1">
      <c r="A137" s="46" t="s">
        <v>298</v>
      </c>
      <c r="B137" s="49" t="s">
        <v>299</v>
      </c>
      <c r="C137" s="22" t="s">
        <v>36</v>
      </c>
      <c r="D137" s="22" t="s">
        <v>19</v>
      </c>
      <c r="E137" s="67">
        <v>4500200567</v>
      </c>
      <c r="F137" s="22" t="s">
        <v>111</v>
      </c>
      <c r="G137" s="62">
        <v>10</v>
      </c>
      <c r="H137" s="62">
        <v>10</v>
      </c>
      <c r="I137" s="106">
        <f t="shared" si="6"/>
        <v>100</v>
      </c>
      <c r="J137" s="5"/>
      <c r="K137" s="5"/>
    </row>
    <row r="138" spans="1:11" ht="38.25" customHeight="1">
      <c r="A138" s="46" t="s">
        <v>309</v>
      </c>
      <c r="B138" s="103" t="s">
        <v>311</v>
      </c>
      <c r="C138" s="22" t="s">
        <v>36</v>
      </c>
      <c r="D138" s="22" t="s">
        <v>19</v>
      </c>
      <c r="E138" s="67">
        <v>4500200568</v>
      </c>
      <c r="F138" s="22" t="s">
        <v>111</v>
      </c>
      <c r="G138" s="62">
        <v>60</v>
      </c>
      <c r="H138" s="62">
        <v>60</v>
      </c>
      <c r="I138" s="106">
        <f t="shared" si="6"/>
        <v>100</v>
      </c>
      <c r="J138" s="5"/>
      <c r="K138" s="5"/>
    </row>
    <row r="139" spans="1:11" ht="43.5" customHeight="1">
      <c r="A139" s="46" t="s">
        <v>310</v>
      </c>
      <c r="B139" s="103" t="s">
        <v>312</v>
      </c>
      <c r="C139" s="22" t="s">
        <v>36</v>
      </c>
      <c r="D139" s="22" t="s">
        <v>19</v>
      </c>
      <c r="E139" s="67">
        <v>4500200569</v>
      </c>
      <c r="F139" s="22" t="s">
        <v>111</v>
      </c>
      <c r="G139" s="62">
        <v>30</v>
      </c>
      <c r="H139" s="62">
        <v>30</v>
      </c>
      <c r="I139" s="106">
        <f t="shared" si="6"/>
        <v>100</v>
      </c>
      <c r="J139" s="5"/>
      <c r="K139" s="5"/>
    </row>
    <row r="140" spans="1:11" ht="15.75">
      <c r="A140" s="112" t="s">
        <v>37</v>
      </c>
      <c r="B140" s="144" t="s">
        <v>3</v>
      </c>
      <c r="C140" s="133" t="s">
        <v>36</v>
      </c>
      <c r="D140" s="145">
        <v>1000</v>
      </c>
      <c r="E140" s="146"/>
      <c r="F140" s="146"/>
      <c r="G140" s="147">
        <f>G141+G144</f>
        <v>4681</v>
      </c>
      <c r="H140" s="147">
        <f>H141+H144</f>
        <v>4635.7</v>
      </c>
      <c r="I140" s="139">
        <f t="shared" si="6"/>
        <v>99.03225806451613</v>
      </c>
      <c r="J140" s="6"/>
      <c r="K140" s="6"/>
    </row>
    <row r="141" spans="1:11" ht="15.75">
      <c r="A141" s="148" t="s">
        <v>38</v>
      </c>
      <c r="B141" s="149" t="s">
        <v>196</v>
      </c>
      <c r="C141" s="120">
        <v>977</v>
      </c>
      <c r="D141" s="120" t="s">
        <v>236</v>
      </c>
      <c r="E141" s="150">
        <v>5050100230</v>
      </c>
      <c r="F141" s="117"/>
      <c r="G141" s="126">
        <f>G142</f>
        <v>1966.2</v>
      </c>
      <c r="H141" s="126">
        <f>H142</f>
        <v>1966.2</v>
      </c>
      <c r="I141" s="125">
        <f t="shared" si="6"/>
        <v>100</v>
      </c>
      <c r="J141" s="6"/>
      <c r="K141" s="6"/>
    </row>
    <row r="142" spans="1:11" ht="31.5">
      <c r="A142" s="88" t="s">
        <v>197</v>
      </c>
      <c r="B142" s="89" t="s">
        <v>210</v>
      </c>
      <c r="C142" s="22">
        <v>977</v>
      </c>
      <c r="D142" s="22" t="s">
        <v>236</v>
      </c>
      <c r="E142" s="24">
        <v>5050100230</v>
      </c>
      <c r="F142" s="22" t="s">
        <v>198</v>
      </c>
      <c r="G142" s="23">
        <f>G143</f>
        <v>1966.2</v>
      </c>
      <c r="H142" s="23">
        <f>H143</f>
        <v>1966.2</v>
      </c>
      <c r="I142" s="58">
        <f t="shared" si="6"/>
        <v>100</v>
      </c>
      <c r="J142" s="6"/>
      <c r="K142" s="6"/>
    </row>
    <row r="143" spans="1:11" ht="15.75">
      <c r="A143" s="88" t="s">
        <v>199</v>
      </c>
      <c r="B143" s="89" t="s">
        <v>325</v>
      </c>
      <c r="C143" s="22">
        <v>977</v>
      </c>
      <c r="D143" s="22" t="s">
        <v>236</v>
      </c>
      <c r="E143" s="24">
        <v>5050100230</v>
      </c>
      <c r="F143" s="22" t="s">
        <v>63</v>
      </c>
      <c r="G143" s="23">
        <v>1966.2</v>
      </c>
      <c r="H143" s="23">
        <v>1966.2</v>
      </c>
      <c r="I143" s="106">
        <f>H143/G143*100</f>
        <v>100</v>
      </c>
      <c r="J143" s="6"/>
      <c r="K143" s="6"/>
    </row>
    <row r="144" spans="1:11" ht="15.75">
      <c r="A144" s="151" t="s">
        <v>200</v>
      </c>
      <c r="B144" s="149" t="s">
        <v>44</v>
      </c>
      <c r="C144" s="152" t="s">
        <v>36</v>
      </c>
      <c r="D144" s="153">
        <v>1004</v>
      </c>
      <c r="E144" s="150"/>
      <c r="F144" s="154"/>
      <c r="G144" s="126">
        <f>G145</f>
        <v>2714.8</v>
      </c>
      <c r="H144" s="126">
        <f>H145</f>
        <v>2669.5</v>
      </c>
      <c r="I144" s="125">
        <f t="shared" si="6"/>
        <v>98.33136879328127</v>
      </c>
      <c r="J144" s="6"/>
      <c r="K144" s="6"/>
    </row>
    <row r="145" spans="1:11" ht="71.25" customHeight="1">
      <c r="A145" s="85" t="s">
        <v>201</v>
      </c>
      <c r="B145" s="54" t="s">
        <v>202</v>
      </c>
      <c r="C145" s="59">
        <v>977</v>
      </c>
      <c r="D145" s="59" t="s">
        <v>203</v>
      </c>
      <c r="E145" s="42"/>
      <c r="F145" s="44"/>
      <c r="G145" s="60">
        <f>G146+G148</f>
        <v>2714.8</v>
      </c>
      <c r="H145" s="60">
        <f>H146+H148</f>
        <v>2669.5</v>
      </c>
      <c r="I145" s="105">
        <f t="shared" si="6"/>
        <v>98.33136879328127</v>
      </c>
      <c r="J145" s="6"/>
      <c r="K145" s="6"/>
    </row>
    <row r="146" spans="1:11" ht="31.5">
      <c r="A146" s="88" t="s">
        <v>204</v>
      </c>
      <c r="B146" s="47" t="s">
        <v>210</v>
      </c>
      <c r="C146" s="48">
        <v>977</v>
      </c>
      <c r="D146" s="48" t="s">
        <v>203</v>
      </c>
      <c r="E146" s="48" t="s">
        <v>76</v>
      </c>
      <c r="F146" s="48" t="s">
        <v>198</v>
      </c>
      <c r="G146" s="21">
        <f>G147</f>
        <v>1329</v>
      </c>
      <c r="H146" s="21">
        <f>H147</f>
        <v>1327.4</v>
      </c>
      <c r="I146" s="58">
        <f t="shared" si="6"/>
        <v>99.8796087283672</v>
      </c>
      <c r="J146" s="6"/>
      <c r="K146" s="6"/>
    </row>
    <row r="147" spans="1:11" ht="31.5">
      <c r="A147" s="88" t="s">
        <v>205</v>
      </c>
      <c r="B147" s="89" t="s">
        <v>326</v>
      </c>
      <c r="C147" s="48">
        <v>977</v>
      </c>
      <c r="D147" s="48" t="s">
        <v>203</v>
      </c>
      <c r="E147" s="48" t="s">
        <v>76</v>
      </c>
      <c r="F147" s="48" t="s">
        <v>206</v>
      </c>
      <c r="G147" s="21">
        <v>1329</v>
      </c>
      <c r="H147" s="21">
        <v>1327.4</v>
      </c>
      <c r="I147" s="58">
        <f t="shared" si="6"/>
        <v>99.8796087283672</v>
      </c>
      <c r="J147" s="6"/>
      <c r="K147" s="6"/>
    </row>
    <row r="148" spans="1:11" ht="69" customHeight="1">
      <c r="A148" s="85" t="s">
        <v>207</v>
      </c>
      <c r="B148" s="52" t="s">
        <v>208</v>
      </c>
      <c r="C148" s="13">
        <v>977</v>
      </c>
      <c r="D148" s="11">
        <v>1004</v>
      </c>
      <c r="E148" s="59" t="s">
        <v>77</v>
      </c>
      <c r="F148" s="11"/>
      <c r="G148" s="87">
        <f>G149</f>
        <v>1385.8</v>
      </c>
      <c r="H148" s="87">
        <f>H149</f>
        <v>1342.1</v>
      </c>
      <c r="I148" s="105">
        <f t="shared" si="6"/>
        <v>96.84658680906335</v>
      </c>
      <c r="J148" s="6"/>
      <c r="K148" s="6"/>
    </row>
    <row r="149" spans="1:11" ht="31.5">
      <c r="A149" s="90" t="s">
        <v>209</v>
      </c>
      <c r="B149" s="89" t="s">
        <v>210</v>
      </c>
      <c r="C149" s="48">
        <v>977</v>
      </c>
      <c r="D149" s="24">
        <v>1004</v>
      </c>
      <c r="E149" s="22" t="s">
        <v>77</v>
      </c>
      <c r="F149" s="24">
        <v>300</v>
      </c>
      <c r="G149" s="23">
        <f>G150</f>
        <v>1385.8</v>
      </c>
      <c r="H149" s="23">
        <f>H150</f>
        <v>1342.1</v>
      </c>
      <c r="I149" s="58">
        <f t="shared" si="6"/>
        <v>96.84658680906335</v>
      </c>
      <c r="J149" s="6"/>
      <c r="K149" s="6"/>
    </row>
    <row r="150" spans="1:11" ht="37.5" customHeight="1">
      <c r="A150" s="90" t="s">
        <v>211</v>
      </c>
      <c r="B150" s="91" t="s">
        <v>212</v>
      </c>
      <c r="C150" s="14">
        <v>977</v>
      </c>
      <c r="D150" s="92">
        <v>1004</v>
      </c>
      <c r="E150" s="22" t="s">
        <v>77</v>
      </c>
      <c r="F150" s="92">
        <v>320</v>
      </c>
      <c r="G150" s="62">
        <v>1385.8</v>
      </c>
      <c r="H150" s="62">
        <v>1342.1</v>
      </c>
      <c r="I150" s="58">
        <f t="shared" si="6"/>
        <v>96.84658680906335</v>
      </c>
      <c r="J150" s="6"/>
      <c r="K150" s="6"/>
    </row>
    <row r="151" spans="1:11" ht="18.75" customHeight="1">
      <c r="A151" s="112" t="s">
        <v>51</v>
      </c>
      <c r="B151" s="144" t="s">
        <v>9</v>
      </c>
      <c r="C151" s="132" t="s">
        <v>36</v>
      </c>
      <c r="D151" s="112" t="s">
        <v>213</v>
      </c>
      <c r="E151" s="146"/>
      <c r="F151" s="146"/>
      <c r="G151" s="147">
        <f>G152</f>
        <v>1080</v>
      </c>
      <c r="H151" s="147">
        <f>H152</f>
        <v>411.5</v>
      </c>
      <c r="I151" s="139">
        <f t="shared" si="6"/>
        <v>38.101851851851855</v>
      </c>
      <c r="J151" s="6"/>
      <c r="K151" s="6"/>
    </row>
    <row r="152" spans="1:11" ht="18.75" customHeight="1">
      <c r="A152" s="151" t="s">
        <v>52</v>
      </c>
      <c r="B152" s="149" t="s">
        <v>50</v>
      </c>
      <c r="C152" s="117">
        <v>977</v>
      </c>
      <c r="D152" s="151" t="s">
        <v>49</v>
      </c>
      <c r="E152" s="153"/>
      <c r="F152" s="153"/>
      <c r="G152" s="126">
        <f>G153</f>
        <v>1080</v>
      </c>
      <c r="H152" s="126">
        <f>H153</f>
        <v>411.5</v>
      </c>
      <c r="I152" s="125">
        <f t="shared" si="6"/>
        <v>38.101851851851855</v>
      </c>
      <c r="J152" s="6"/>
      <c r="K152" s="6"/>
    </row>
    <row r="153" spans="1:11" ht="180.75" customHeight="1">
      <c r="A153" s="85" t="s">
        <v>62</v>
      </c>
      <c r="B153" s="81" t="s">
        <v>300</v>
      </c>
      <c r="C153" s="59">
        <v>977</v>
      </c>
      <c r="D153" s="59" t="s">
        <v>49</v>
      </c>
      <c r="E153" s="86">
        <v>5120000240</v>
      </c>
      <c r="F153" s="86"/>
      <c r="G153" s="87">
        <f>G154+G155+G156+G157</f>
        <v>1080</v>
      </c>
      <c r="H153" s="87">
        <f>H154+H155+H156+H157</f>
        <v>411.5</v>
      </c>
      <c r="I153" s="105">
        <f t="shared" si="6"/>
        <v>38.101851851851855</v>
      </c>
      <c r="J153" s="6"/>
      <c r="K153" s="6"/>
    </row>
    <row r="154" spans="1:11" ht="38.25" customHeight="1">
      <c r="A154" s="90" t="s">
        <v>214</v>
      </c>
      <c r="B154" s="49" t="s">
        <v>301</v>
      </c>
      <c r="C154" s="22">
        <v>977</v>
      </c>
      <c r="D154" s="22" t="s">
        <v>49</v>
      </c>
      <c r="E154" s="24">
        <v>5120000241</v>
      </c>
      <c r="F154" s="92">
        <v>240</v>
      </c>
      <c r="G154" s="23">
        <v>196.8</v>
      </c>
      <c r="H154" s="23">
        <v>196.8</v>
      </c>
      <c r="I154" s="106">
        <f t="shared" si="6"/>
        <v>100</v>
      </c>
      <c r="J154" s="6"/>
      <c r="K154" s="6"/>
    </row>
    <row r="155" spans="1:11" ht="49.5" customHeight="1">
      <c r="A155" s="90" t="s">
        <v>215</v>
      </c>
      <c r="B155" s="49" t="s">
        <v>216</v>
      </c>
      <c r="C155" s="22">
        <v>977</v>
      </c>
      <c r="D155" s="22" t="s">
        <v>49</v>
      </c>
      <c r="E155" s="24">
        <v>5120000242</v>
      </c>
      <c r="F155" s="92">
        <v>240</v>
      </c>
      <c r="G155" s="23">
        <v>146.2</v>
      </c>
      <c r="H155" s="23">
        <v>140.8</v>
      </c>
      <c r="I155" s="106">
        <f t="shared" si="6"/>
        <v>96.30642954856363</v>
      </c>
      <c r="J155" s="6"/>
      <c r="K155" s="6"/>
    </row>
    <row r="156" spans="1:11" ht="31.5" customHeight="1">
      <c r="A156" s="90" t="s">
        <v>217</v>
      </c>
      <c r="B156" s="91" t="s">
        <v>302</v>
      </c>
      <c r="C156" s="22" t="s">
        <v>36</v>
      </c>
      <c r="D156" s="22" t="s">
        <v>49</v>
      </c>
      <c r="E156" s="24">
        <v>5120000251</v>
      </c>
      <c r="F156" s="92">
        <v>240</v>
      </c>
      <c r="G156" s="23">
        <v>657</v>
      </c>
      <c r="H156" s="23">
        <v>73.9</v>
      </c>
      <c r="I156" s="106">
        <f t="shared" si="6"/>
        <v>11.248097412480975</v>
      </c>
      <c r="J156" s="6"/>
      <c r="K156" s="6"/>
    </row>
    <row r="157" spans="1:11" ht="44.25" customHeight="1">
      <c r="A157" s="90" t="s">
        <v>245</v>
      </c>
      <c r="B157" s="91" t="s">
        <v>303</v>
      </c>
      <c r="C157" s="22" t="s">
        <v>36</v>
      </c>
      <c r="D157" s="22" t="s">
        <v>49</v>
      </c>
      <c r="E157" s="24">
        <v>5120000260</v>
      </c>
      <c r="F157" s="92">
        <v>240</v>
      </c>
      <c r="G157" s="23">
        <v>80</v>
      </c>
      <c r="H157" s="23">
        <v>0</v>
      </c>
      <c r="I157" s="106">
        <f t="shared" si="6"/>
        <v>0</v>
      </c>
      <c r="J157" s="6"/>
      <c r="K157" s="6"/>
    </row>
    <row r="158" spans="1:11" ht="17.25" customHeight="1">
      <c r="A158" s="110" t="s">
        <v>64</v>
      </c>
      <c r="B158" s="131" t="s">
        <v>218</v>
      </c>
      <c r="C158" s="132" t="s">
        <v>36</v>
      </c>
      <c r="D158" s="110" t="s">
        <v>219</v>
      </c>
      <c r="E158" s="142"/>
      <c r="F158" s="142"/>
      <c r="G158" s="135">
        <f aca="true" t="shared" si="7" ref="G158:H160">G159</f>
        <v>1955</v>
      </c>
      <c r="H158" s="135">
        <f t="shared" si="7"/>
        <v>1533.4</v>
      </c>
      <c r="I158" s="139">
        <f t="shared" si="6"/>
        <v>78.43478260869566</v>
      </c>
      <c r="J158" s="6"/>
      <c r="K158" s="6"/>
    </row>
    <row r="159" spans="1:11" ht="17.25" customHeight="1">
      <c r="A159" s="140" t="s">
        <v>220</v>
      </c>
      <c r="B159" s="124" t="s">
        <v>91</v>
      </c>
      <c r="C159" s="120" t="s">
        <v>36</v>
      </c>
      <c r="D159" s="115" t="s">
        <v>48</v>
      </c>
      <c r="E159" s="130"/>
      <c r="F159" s="130"/>
      <c r="G159" s="122">
        <f t="shared" si="7"/>
        <v>1955</v>
      </c>
      <c r="H159" s="122">
        <f t="shared" si="7"/>
        <v>1533.4</v>
      </c>
      <c r="I159" s="125">
        <f t="shared" si="6"/>
        <v>78.43478260869566</v>
      </c>
      <c r="J159" s="6"/>
      <c r="K159" s="6"/>
    </row>
    <row r="160" spans="1:11" ht="100.5" customHeight="1">
      <c r="A160" s="56" t="s">
        <v>221</v>
      </c>
      <c r="B160" s="52" t="s">
        <v>304</v>
      </c>
      <c r="C160" s="44">
        <v>977</v>
      </c>
      <c r="D160" s="44" t="s">
        <v>48</v>
      </c>
      <c r="E160" s="64">
        <v>4570100250</v>
      </c>
      <c r="F160" s="64"/>
      <c r="G160" s="45">
        <f>G161</f>
        <v>1955</v>
      </c>
      <c r="H160" s="45">
        <f t="shared" si="7"/>
        <v>1533.4</v>
      </c>
      <c r="I160" s="108">
        <f t="shared" si="6"/>
        <v>78.43478260869566</v>
      </c>
      <c r="J160" s="6"/>
      <c r="K160" s="6"/>
    </row>
    <row r="161" spans="1:11" ht="31.5" customHeight="1">
      <c r="A161" s="46" t="s">
        <v>222</v>
      </c>
      <c r="B161" s="47" t="s">
        <v>322</v>
      </c>
      <c r="C161" s="48">
        <v>977</v>
      </c>
      <c r="D161" s="48" t="s">
        <v>48</v>
      </c>
      <c r="E161" s="65">
        <v>4570100250</v>
      </c>
      <c r="F161" s="65">
        <v>200</v>
      </c>
      <c r="G161" s="21">
        <f>G162</f>
        <v>1955</v>
      </c>
      <c r="H161" s="21">
        <f>H162</f>
        <v>1533.4</v>
      </c>
      <c r="I161" s="155">
        <f t="shared" si="6"/>
        <v>78.43478260869566</v>
      </c>
      <c r="J161" s="6"/>
      <c r="K161" s="6"/>
    </row>
    <row r="162" spans="1:11" ht="48.75" customHeight="1">
      <c r="A162" s="46" t="s">
        <v>223</v>
      </c>
      <c r="B162" s="47" t="s">
        <v>321</v>
      </c>
      <c r="C162" s="48">
        <v>977</v>
      </c>
      <c r="D162" s="48" t="s">
        <v>48</v>
      </c>
      <c r="E162" s="65">
        <v>4570100250</v>
      </c>
      <c r="F162" s="65">
        <v>240</v>
      </c>
      <c r="G162" s="21">
        <v>1955</v>
      </c>
      <c r="H162" s="21">
        <v>1533.4</v>
      </c>
      <c r="I162" s="155">
        <f t="shared" si="6"/>
        <v>78.43478260869566</v>
      </c>
      <c r="J162" s="6"/>
      <c r="K162" s="6"/>
    </row>
    <row r="163" spans="1:11" ht="15.75">
      <c r="A163" s="14"/>
      <c r="B163" s="7" t="s">
        <v>4</v>
      </c>
      <c r="C163" s="13"/>
      <c r="D163" s="92"/>
      <c r="E163" s="92"/>
      <c r="F163" s="92"/>
      <c r="G163" s="104">
        <f>G11+G52+G57+G63+G76+G119+G140+G151+G158</f>
        <v>65207.19999999999</v>
      </c>
      <c r="H163" s="104">
        <f>H11+H52+H57+H63+H76+H119+H140+H151+H158</f>
        <v>58224</v>
      </c>
      <c r="I163" s="109">
        <f>H163/G163*100</f>
        <v>89.29075316836179</v>
      </c>
      <c r="J163" s="6"/>
      <c r="K163" s="6"/>
    </row>
    <row r="164" spans="1:11" ht="15.75">
      <c r="A164" s="93"/>
      <c r="B164" s="94"/>
      <c r="C164" s="95"/>
      <c r="D164" s="6"/>
      <c r="E164" s="6"/>
      <c r="F164" s="6"/>
      <c r="G164" s="96"/>
      <c r="H164" s="96"/>
      <c r="I164" s="96"/>
      <c r="J164" s="6"/>
      <c r="K164" s="6"/>
    </row>
    <row r="165" spans="1:11" ht="15.75">
      <c r="A165" s="93"/>
      <c r="B165" s="94"/>
      <c r="C165" s="95"/>
      <c r="D165" s="6"/>
      <c r="E165" s="6"/>
      <c r="F165" s="6"/>
      <c r="G165" s="96"/>
      <c r="H165" s="96"/>
      <c r="I165" s="96"/>
      <c r="J165" s="6"/>
      <c r="K165" s="6"/>
    </row>
    <row r="166" spans="1:11" ht="15.75">
      <c r="A166" s="93"/>
      <c r="B166" s="94"/>
      <c r="C166" s="95"/>
      <c r="D166" s="6"/>
      <c r="E166" s="6"/>
      <c r="F166" s="6"/>
      <c r="G166" s="96"/>
      <c r="H166" s="96"/>
      <c r="I166" s="96"/>
      <c r="J166" s="6"/>
      <c r="K166" s="6"/>
    </row>
    <row r="167" spans="1:11" ht="15.75">
      <c r="A167" s="93"/>
      <c r="B167" s="94"/>
      <c r="C167" s="95"/>
      <c r="D167" s="6"/>
      <c r="E167" s="6"/>
      <c r="F167" s="6"/>
      <c r="G167" s="96"/>
      <c r="H167" s="96"/>
      <c r="I167" s="96"/>
      <c r="J167" s="6"/>
      <c r="K167" s="6"/>
    </row>
    <row r="168" spans="1:11" ht="15.75">
      <c r="A168" s="93"/>
      <c r="B168" s="94"/>
      <c r="C168" s="95"/>
      <c r="D168" s="6"/>
      <c r="E168" s="6"/>
      <c r="F168" s="6"/>
      <c r="G168" s="96"/>
      <c r="H168" s="96"/>
      <c r="I168" s="96"/>
      <c r="J168" s="6"/>
      <c r="K168" s="6"/>
    </row>
    <row r="169" spans="1:11" ht="15.75">
      <c r="A169" s="93"/>
      <c r="B169" s="94"/>
      <c r="C169" s="95"/>
      <c r="D169" s="6"/>
      <c r="E169" s="6"/>
      <c r="F169" s="6"/>
      <c r="G169" s="96"/>
      <c r="H169" s="96"/>
      <c r="I169" s="96"/>
      <c r="J169" s="6"/>
      <c r="K169" s="6"/>
    </row>
    <row r="170" spans="1:11" ht="15.75">
      <c r="A170" s="93"/>
      <c r="B170" s="94"/>
      <c r="C170" s="95"/>
      <c r="D170" s="6"/>
      <c r="E170" s="6"/>
      <c r="F170" s="6"/>
      <c r="G170" s="96"/>
      <c r="H170" s="96"/>
      <c r="I170" s="96"/>
      <c r="J170" s="6"/>
      <c r="K170" s="6"/>
    </row>
    <row r="171" spans="1:11" ht="15.75">
      <c r="A171" s="93"/>
      <c r="B171" s="94"/>
      <c r="C171" s="95"/>
      <c r="D171" s="6"/>
      <c r="E171" s="6"/>
      <c r="F171" s="6"/>
      <c r="G171" s="96"/>
      <c r="H171" s="96"/>
      <c r="I171" s="96"/>
      <c r="J171" s="6"/>
      <c r="K171" s="6"/>
    </row>
    <row r="172" spans="1:11" ht="15.75">
      <c r="A172" s="93"/>
      <c r="B172" s="94"/>
      <c r="C172" s="95"/>
      <c r="D172" s="6"/>
      <c r="E172" s="6"/>
      <c r="F172" s="6"/>
      <c r="G172" s="96"/>
      <c r="H172" s="96"/>
      <c r="I172" s="96"/>
      <c r="J172" s="6"/>
      <c r="K172" s="6"/>
    </row>
    <row r="173" spans="1:11" ht="15.75">
      <c r="A173" s="93"/>
      <c r="B173" s="94"/>
      <c r="C173" s="95"/>
      <c r="D173" s="6"/>
      <c r="E173" s="6"/>
      <c r="F173" s="6"/>
      <c r="G173" s="96"/>
      <c r="H173" s="96"/>
      <c r="I173" s="96"/>
      <c r="J173" s="6"/>
      <c r="K173" s="6"/>
    </row>
    <row r="174" spans="1:11" ht="15.75">
      <c r="A174" s="93"/>
      <c r="B174" s="94"/>
      <c r="C174" s="95"/>
      <c r="D174" s="6"/>
      <c r="E174" s="6"/>
      <c r="F174" s="6"/>
      <c r="G174" s="96"/>
      <c r="H174" s="96"/>
      <c r="I174" s="96"/>
      <c r="J174" s="6"/>
      <c r="K174" s="6"/>
    </row>
    <row r="175" spans="1:9" ht="15.75">
      <c r="A175" s="8"/>
      <c r="B175" s="9"/>
      <c r="C175" s="17"/>
      <c r="D175" s="2"/>
      <c r="E175" s="2"/>
      <c r="F175" s="2"/>
      <c r="G175" s="97"/>
      <c r="H175" s="97"/>
      <c r="I175" s="97"/>
    </row>
    <row r="176" spans="1:7" ht="15.75">
      <c r="A176" s="8"/>
      <c r="B176" s="9"/>
      <c r="C176" s="17"/>
      <c r="D176" s="2"/>
      <c r="E176" s="2"/>
      <c r="F176" s="2"/>
      <c r="G176" s="2"/>
    </row>
    <row r="177" spans="1:9" ht="15.75" customHeight="1">
      <c r="A177" s="8"/>
      <c r="B177" s="166" t="s">
        <v>305</v>
      </c>
      <c r="C177" s="167"/>
      <c r="D177" s="167"/>
      <c r="E177" s="167"/>
      <c r="F177" s="167"/>
      <c r="G177" s="167"/>
      <c r="H177" s="167"/>
      <c r="I177" s="167"/>
    </row>
    <row r="178" spans="1:7" ht="15.75">
      <c r="A178" s="8"/>
      <c r="B178" s="9"/>
      <c r="C178" s="18"/>
      <c r="D178" s="2"/>
      <c r="E178" s="2"/>
      <c r="F178" s="2"/>
      <c r="G178" s="2"/>
    </row>
    <row r="180" ht="15.75">
      <c r="G180" s="98"/>
    </row>
  </sheetData>
  <sheetProtection/>
  <mergeCells count="8">
    <mergeCell ref="A7:I7"/>
    <mergeCell ref="B177:I177"/>
    <mergeCell ref="G1:I1"/>
    <mergeCell ref="G2:I2"/>
    <mergeCell ref="D3:I3"/>
    <mergeCell ref="G4:I4"/>
    <mergeCell ref="B5:H5"/>
    <mergeCell ref="B6:H6"/>
  </mergeCells>
  <printOptions/>
  <pageMargins left="0.5" right="0.23" top="0.35" bottom="0.66" header="0.5" footer="0.29"/>
  <pageSetup fitToHeight="2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2019-07-10T12:04:44Z</cp:lastPrinted>
  <dcterms:created xsi:type="dcterms:W3CDTF">2006-12-21T11:37:10Z</dcterms:created>
  <dcterms:modified xsi:type="dcterms:W3CDTF">2023-02-06T12:29:57Z</dcterms:modified>
  <cp:category/>
  <cp:version/>
  <cp:contentType/>
  <cp:contentStatus/>
</cp:coreProperties>
</file>