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<sst xmlns="http://schemas.openxmlformats.org/spreadsheetml/2006/main" count="815" uniqueCount="368">
  <si>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</si>
  <si>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</si>
  <si>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</si>
  <si>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</si>
  <si>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</si>
  <si>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</si>
  <si>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</si>
  <si>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</si>
  <si>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</si>
  <si>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</si>
  <si>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</si>
  <si>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</si>
  <si>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</si>
  <si>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Прочие расходы</t>
  </si>
  <si>
    <t>0300</t>
  </si>
  <si>
    <t>0309</t>
  </si>
  <si>
    <t>Озеленение</t>
  </si>
  <si>
    <t>0707</t>
  </si>
  <si>
    <t>0800</t>
  </si>
  <si>
    <t>НАЦИОНАЛЬНАЯ БЕЗОПАСНОСТЬ И ПРАВООХРАНИТЕЛЬНАЯ ДЕЯТЕЛЬНОСТЬ</t>
  </si>
  <si>
    <t>Социальное обеспечение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</si>
  <si>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</si>
  <si>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</si>
  <si>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</si>
  <si>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</si>
  <si>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</si>
  <si>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</si>
  <si>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</si>
  <si>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</si>
  <si>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ГРБС</t>
  </si>
  <si>
    <t>1.1</t>
  </si>
  <si>
    <t>ДЕПУТАТЫ ПРЕДСТАВИТЕЛЬНОГО ОРГАНА МУНИЦИПАЛЬНОГО ОБРАЗОВАНИЯ</t>
  </si>
  <si>
    <t>1.1.1</t>
  </si>
  <si>
    <t>1.1.1.1</t>
  </si>
  <si>
    <t>1.2.1</t>
  </si>
  <si>
    <t>1.2.1.1</t>
  </si>
  <si>
    <t>2.1</t>
  </si>
  <si>
    <t>ГЛАВА  МЕСТНОЙ АДМИНИСТРАЦИИ</t>
  </si>
  <si>
    <t>3.1</t>
  </si>
  <si>
    <t>3.1.1</t>
  </si>
  <si>
    <t>4</t>
  </si>
  <si>
    <t>4.1</t>
  </si>
  <si>
    <t>5</t>
  </si>
  <si>
    <t>5.1</t>
  </si>
  <si>
    <t>6</t>
  </si>
  <si>
    <t>6.1</t>
  </si>
  <si>
    <t>977</t>
  </si>
  <si>
    <t>7.1</t>
  </si>
  <si>
    <t>7.1.1</t>
  </si>
  <si>
    <t>Участие в акциях поклонения потомков</t>
  </si>
  <si>
    <t>Тематические экскурсии по местам боевой славы</t>
  </si>
  <si>
    <t>Организация экскурсий</t>
  </si>
  <si>
    <t>Спортивные соревнования "Городки"</t>
  </si>
  <si>
    <t>1</t>
  </si>
  <si>
    <t>2</t>
  </si>
  <si>
    <t>3</t>
  </si>
  <si>
    <t>1.3.1</t>
  </si>
  <si>
    <t>1.3.1.1</t>
  </si>
  <si>
    <t>1.4.1</t>
  </si>
  <si>
    <t>2.1.1.</t>
  </si>
  <si>
    <t>4.1.1</t>
  </si>
  <si>
    <t>4.1.1.1.1</t>
  </si>
  <si>
    <t>5.1.1</t>
  </si>
  <si>
    <t>6.1.1</t>
  </si>
  <si>
    <t>Оплата работ, услуг</t>
  </si>
  <si>
    <t>0503</t>
  </si>
  <si>
    <t>ОХРАНА СЕМЬИ И ДЕТСТВА</t>
  </si>
  <si>
    <t>Расходы на выплату пособий на детей, находящихся под опекой (попечительством), и детей, воспитывающихся в приемных семьях</t>
  </si>
  <si>
    <t>1.2</t>
  </si>
  <si>
    <t>0113</t>
  </si>
  <si>
    <t>1202</t>
  </si>
  <si>
    <t>1101</t>
  </si>
  <si>
    <t>0111</t>
  </si>
  <si>
    <t>СРЕДСТВА МАССОВОЙ ИНФОРМАЦИИ</t>
  </si>
  <si>
    <t xml:space="preserve">ФИЗИЧЕСКАЯ КУЛЬТУРА </t>
  </si>
  <si>
    <t>1200</t>
  </si>
  <si>
    <t>1100</t>
  </si>
  <si>
    <t>8</t>
  </si>
  <si>
    <t>1004</t>
  </si>
  <si>
    <t>7</t>
  </si>
  <si>
    <t>1.4.1.1</t>
  </si>
  <si>
    <t>2.1.1.2</t>
  </si>
  <si>
    <t>2.1.1.2.1</t>
  </si>
  <si>
    <t>Социальное обеспечение населения</t>
  </si>
  <si>
    <t xml:space="preserve">Текущий ремонт придомовых территорий и территорий дворов, включая проезды и вьезды, пешеходные дорожки </t>
  </si>
  <si>
    <t>Благоустройство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</si>
  <si>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</si>
  <si>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</si>
  <si>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7.2.1</t>
  </si>
  <si>
    <t>7.2.1.1</t>
  </si>
  <si>
    <t>7.2.2</t>
  </si>
  <si>
    <t>7.2.2.1</t>
  </si>
  <si>
    <t>8.1</t>
  </si>
  <si>
    <t>8.1.1</t>
  </si>
  <si>
    <t>9</t>
  </si>
  <si>
    <t>9.1.</t>
  </si>
  <si>
    <t>9.1.1.</t>
  </si>
  <si>
    <t>9.1.1.1</t>
  </si>
  <si>
    <t>7.2</t>
  </si>
  <si>
    <t>7.2.1.1.1</t>
  </si>
  <si>
    <t>7.2.2.1.1</t>
  </si>
  <si>
    <t>Обустройство и содержание детских площадок</t>
  </si>
  <si>
    <t>7.1.1.1</t>
  </si>
  <si>
    <t>Расходы на предоставление доплат к пенсии лицам, замещавшим муниципальные должности и должности муниицпальной службы</t>
  </si>
  <si>
    <t>870</t>
  </si>
  <si>
    <t>120</t>
  </si>
  <si>
    <t>ЦЕНТРАЛЬНЫЙ АППАРАТ МЕСТНОЙ АДМИНИСТРАЦИИ</t>
  </si>
  <si>
    <t>Расходы на выплаты пернсоналу органов местного самоуправления</t>
  </si>
  <si>
    <t>Фонд оплаты труда и страховые взносы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</si>
  <si>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</si>
  <si>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</si>
  <si>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</si>
  <si>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Расходы на выплаты персоналу органов местного самоуправления</t>
  </si>
  <si>
    <t>Компенсация депутатам, осуществляющих свои полномочия на непостоянной основе</t>
  </si>
  <si>
    <t>1.3.2.3</t>
  </si>
  <si>
    <t>1.3.2.4</t>
  </si>
  <si>
    <t>0400</t>
  </si>
  <si>
    <t>7.1.1.1.1</t>
  </si>
  <si>
    <t>9.1.1.1.1</t>
  </si>
  <si>
    <t>4.1.1.1.</t>
  </si>
  <si>
    <t>4.1.1.3</t>
  </si>
  <si>
    <t>4.1.1.4</t>
  </si>
  <si>
    <t>4.1.1.4.1</t>
  </si>
  <si>
    <t>4.1.1.5</t>
  </si>
  <si>
    <t>4.1.1.5.1</t>
  </si>
  <si>
    <t>4.1.1.6</t>
  </si>
  <si>
    <t>4.1.1.6.1</t>
  </si>
  <si>
    <t>Исполнено (тыс. руб.)</t>
  </si>
  <si>
    <t>% исполнения</t>
  </si>
  <si>
    <t xml:space="preserve">Утверждено  (тыс. руб.) </t>
  </si>
  <si>
    <t>885</t>
  </si>
  <si>
    <t>100</t>
  </si>
  <si>
    <t>200</t>
  </si>
  <si>
    <t>240</t>
  </si>
  <si>
    <t>850</t>
  </si>
  <si>
    <t>800</t>
  </si>
  <si>
    <t>300</t>
  </si>
  <si>
    <t>310</t>
  </si>
  <si>
    <t>ЦЕНТРАЛЬНЫЙ АППАРАТ МУНИЦИПАЛЬНОГО ОБРАЗОВАНИЯ</t>
  </si>
  <si>
    <t>Резерные средства</t>
  </si>
  <si>
    <t>Расходы по уплате членских взносов Совету муниципальных образований Санкт-Петербурга</t>
  </si>
  <si>
    <t>Иные бюджетные ассигнования</t>
  </si>
  <si>
    <t>Защита населения на трритории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</si>
  <si>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</si>
  <si>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ПЕРИОДИЧЕСКАЯ ПЕЧАТЬ И ИЗДАТЕЛЬСТВА</t>
  </si>
  <si>
    <t>к  Решению</t>
  </si>
  <si>
    <t>МС МО МО Дворцовый округ</t>
  </si>
  <si>
    <t>от _______________  № __</t>
  </si>
  <si>
    <t>НАЦИОНАЛЬНАЯ ЭКОНОМИКА</t>
  </si>
  <si>
    <t>Общеэкономические вопросы</t>
  </si>
  <si>
    <t>0401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</si>
  <si>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</si>
  <si>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Приложение № 2</t>
  </si>
  <si>
    <t>0020300020</t>
  </si>
  <si>
    <t>0020400020</t>
  </si>
  <si>
    <t>0020500030</t>
  </si>
  <si>
    <t>0020601030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</si>
  <si>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</si>
  <si>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00200G0850</t>
  </si>
  <si>
    <t>09200G0100</t>
  </si>
  <si>
    <t>0700100060</t>
  </si>
  <si>
    <t>0920500440</t>
  </si>
  <si>
    <t>2190300090</t>
  </si>
  <si>
    <t>7950701100</t>
  </si>
  <si>
    <t>0412</t>
  </si>
  <si>
    <t>3.2</t>
  </si>
  <si>
    <t>Другие вопросы в области национальной экономики</t>
  </si>
  <si>
    <t>3.2.1</t>
  </si>
  <si>
    <t>3450100100</t>
  </si>
  <si>
    <t>4.1.1.3.1</t>
  </si>
  <si>
    <t>Проведение "Уроков мужества" для детей, подростков и молодежи, посвященных "Дню снятия блокады и "Дню Победы"</t>
  </si>
  <si>
    <t>Приобретение билетов в театры, на концерты, в цирк, зоопарк, аквапарк, океанариум, в музеи</t>
  </si>
  <si>
    <t>Разработка и издание брошюры</t>
  </si>
  <si>
    <t>Разработка макетов, издание и распространение среди населения округа брошюр профилактического характера</t>
  </si>
  <si>
    <t>Изготовление брошюр, буклетов по профилактике наркомании</t>
  </si>
  <si>
    <t>6.1.2</t>
  </si>
  <si>
    <t>Организация поздравления юбиляров-жителей МО МО Дворцовый округ</t>
  </si>
  <si>
    <t>Поздравление юбиляров семейной жизни</t>
  </si>
  <si>
    <t>6.1.3</t>
  </si>
  <si>
    <t>6.1.3.1.1.2</t>
  </si>
  <si>
    <t>Приобретение билетов, абонементов в концертные залы и театры</t>
  </si>
  <si>
    <t>6.1.3.1.1.3</t>
  </si>
  <si>
    <t>Проведение экскурсий</t>
  </si>
  <si>
    <t>51100G0860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</si>
  <si>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</si>
  <si>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51100G0870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</si>
  <si>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</si>
  <si>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</si>
  <si>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</si>
  <si>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</si>
  <si>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</si>
  <si>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0709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</si>
  <si>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Дворцового округа"</t>
  </si>
  <si>
    <t>5.2</t>
  </si>
  <si>
    <t>ДРУГИЕ ВОПРОСЫ В ОБЛАСТИ ОБРАЗОВАНИЯ</t>
  </si>
  <si>
    <t>123</t>
  </si>
  <si>
    <t>Профессиональная подготовка, переподготовка и повышение квалификации</t>
  </si>
  <si>
    <t>0705</t>
  </si>
  <si>
    <t>Расходы по организации проф.образования и доп.проф.образования выборных должностных лиц местного самоуправления</t>
  </si>
  <si>
    <t>5.2.1</t>
  </si>
  <si>
    <t>5.2.1.1</t>
  </si>
  <si>
    <t>5.2.1.2</t>
  </si>
  <si>
    <t>5.3</t>
  </si>
  <si>
    <t>5.3.1</t>
  </si>
  <si>
    <t>5.3.1.1</t>
  </si>
  <si>
    <t>5.3.1.1.1</t>
  </si>
  <si>
    <t>5.3.1.1.2</t>
  </si>
  <si>
    <t>5.3.1.1.3</t>
  </si>
  <si>
    <t>5.3.1.1.4</t>
  </si>
  <si>
    <t>Организация и проведение оборонительно-спртивной игры "Зарница" для жителей округа</t>
  </si>
  <si>
    <t>5.3.1.1.5</t>
  </si>
  <si>
    <t>Приобретение подарков призывникам -жителям округа, зарегестрированным на территории МО МО Дворцовый округ</t>
  </si>
  <si>
    <t xml:space="preserve">Организация  тематических экскурсий "Физиологические последствия употребления наркотиков" для учащихся ГБОУ в музей гигиены </t>
  </si>
  <si>
    <t>Изготовление памятки (евробуклета), напрвленной на гармонизацию межэтнических и межкультурных отношений, соц. и культурную адаптацию мигрантов</t>
  </si>
  <si>
    <t>5.4.1</t>
  </si>
  <si>
    <t>5.5.1</t>
  </si>
  <si>
    <t>5.6.1</t>
  </si>
  <si>
    <t>5.7.1</t>
  </si>
  <si>
    <t>5.8.1</t>
  </si>
  <si>
    <t>Изготовление памятки (евробуклетов) по профилактике правонарушений</t>
  </si>
  <si>
    <t>5.4.1.1</t>
  </si>
  <si>
    <t>5.5.1.1</t>
  </si>
  <si>
    <t>5.5.1.2</t>
  </si>
  <si>
    <t>5.6.1.1.</t>
  </si>
  <si>
    <t>5.6.1.2</t>
  </si>
  <si>
    <t>5.7.1.1</t>
  </si>
  <si>
    <t>5.7.1.2</t>
  </si>
  <si>
    <t>6.1.2.1</t>
  </si>
  <si>
    <t>6.1.2.2</t>
  </si>
  <si>
    <t>6.1.2.3</t>
  </si>
  <si>
    <t>6.1.2.4</t>
  </si>
  <si>
    <t>Традиция поздравления детей, зарегестрированных на территории округа, с днем знаний</t>
  </si>
  <si>
    <t>6.1.1.1</t>
  </si>
  <si>
    <t>6.1.1.2</t>
  </si>
  <si>
    <t>6.1.1.3</t>
  </si>
  <si>
    <t>6.1.1.4</t>
  </si>
  <si>
    <t>6.1.1.5</t>
  </si>
  <si>
    <t>6.1.1.6</t>
  </si>
  <si>
    <t>Организация занятий в плавательном бассейне для жителей среднео и пожилого возраста</t>
  </si>
  <si>
    <t>Организация занятий в плавательном бассейне для многодетных семей и семей с детьми, находящимися под опекой</t>
  </si>
  <si>
    <t>8.1.1.1</t>
  </si>
  <si>
    <t>8.1.1.2</t>
  </si>
  <si>
    <t>8.1.1.3</t>
  </si>
  <si>
    <t>8.1.1.4</t>
  </si>
  <si>
    <t>8.1.1.5</t>
  </si>
  <si>
    <t xml:space="preserve">МОЛОДЕЖНАЯ ПОЛИТИКА 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</si>
  <si>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</si>
  <si>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</si>
  <si>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</si>
  <si>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</si>
  <si>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</si>
  <si>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</si>
  <si>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Расходы на выплаты персоналу государственных (муниципальных) органов</t>
  </si>
  <si>
    <t>1.2.1.1.1</t>
  </si>
  <si>
    <t>1.3</t>
  </si>
  <si>
    <t>1.4.</t>
  </si>
  <si>
    <t>1.4.1.1.1</t>
  </si>
  <si>
    <t>1.4.2</t>
  </si>
  <si>
    <t>1.4.2.1</t>
  </si>
  <si>
    <t>1.4.2.2</t>
  </si>
  <si>
    <t>1.4.2.3</t>
  </si>
  <si>
    <t>1.4.2.4</t>
  </si>
  <si>
    <t>1.4.3</t>
  </si>
  <si>
    <t>1.4.3.1</t>
  </si>
  <si>
    <t>1.4.3.2</t>
  </si>
  <si>
    <t>1.5.1</t>
  </si>
  <si>
    <t>1.6</t>
  </si>
  <si>
    <t>Муниципальная программа"Организация и проведение досуговых мероприятий для жителей  муниципального образования  МО Дворцовый округ на 2019-2021 годы"</t>
  </si>
  <si>
    <t>1.4.1.1.2</t>
  </si>
  <si>
    <t>320</t>
  </si>
  <si>
    <t>Социальные выплаты гражданам, кроме публичных нормативных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</si>
  <si>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</si>
  <si>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0920000073</t>
  </si>
  <si>
    <t>Иные закупки товаров, работ и услуг для обеспечения государственных (муниципальных) нужд</t>
  </si>
  <si>
    <t>1.6.1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</si>
  <si>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</si>
  <si>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Проведение уличного мероприятия по профилактике дорожно-транспортного травматизма для жителей МО МО Дворцовый округ "Школа пешеходных наук"</t>
  </si>
  <si>
    <t>5.4.1.2</t>
  </si>
  <si>
    <t>5.4.1.3</t>
  </si>
  <si>
    <t>Организовать и провести конкурс рисунка среди детей на тему профилактики терроризма</t>
  </si>
  <si>
    <t>5.9.1</t>
  </si>
  <si>
    <t>5.8.1.1</t>
  </si>
  <si>
    <t>Приобретение билетов на концерты, спектакли, приуроченные к празднованию Дня пожилого человека</t>
  </si>
  <si>
    <t>Приобретение билетов на концерты, спектакли, приуроченные к празднованию Дню Матери</t>
  </si>
  <si>
    <t>Приобретение билетов на концерты, спектакли, приуроченные к празднованию международному Дню инвалидов</t>
  </si>
  <si>
    <t>Приобретение билетов на концерты, спектакли, цирковые представления приуроченные к празднованию Нового года и Рождества</t>
  </si>
  <si>
    <t>Традиционные проводы зимы. Праздничное гуляние для жителей округа «Масленица».</t>
  </si>
  <si>
    <t>312</t>
  </si>
  <si>
    <t>ОБЕСПЕЧЕНИЕ ПРОВЕДЕНИЯ ВЫБОРОВ  И  РЕФЕРЕНДУМОВ</t>
  </si>
  <si>
    <t>0107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</si>
  <si>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</si>
  <si>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</t>
  </si>
  <si>
    <t>0200101030</t>
  </si>
  <si>
    <t>ПРОВЕДЕНИЕ ВЫБОРОВ  И  РЕФЕРЕНДУМОВ</t>
  </si>
  <si>
    <t>Прочие работы, услуги</t>
  </si>
  <si>
    <t>1.5.</t>
  </si>
  <si>
    <t>1.5.1.1.</t>
  </si>
  <si>
    <t>1.5.2</t>
  </si>
  <si>
    <t>1.5.2.1</t>
  </si>
  <si>
    <t>1.6.1.1</t>
  </si>
  <si>
    <t>1.7</t>
  </si>
  <si>
    <t>1.7.1</t>
  </si>
  <si>
    <t>1.7.1.1.</t>
  </si>
  <si>
    <t>1.7.2</t>
  </si>
  <si>
    <t>1.7.2.1</t>
  </si>
  <si>
    <t>1.7.3</t>
  </si>
  <si>
    <t>1.7.3.1</t>
  </si>
  <si>
    <t>1.3.2.5</t>
  </si>
  <si>
    <t>01</t>
  </si>
  <si>
    <t>00</t>
  </si>
  <si>
    <t>02</t>
  </si>
  <si>
    <t>03</t>
  </si>
  <si>
    <t>04</t>
  </si>
  <si>
    <t>09</t>
  </si>
  <si>
    <t>07</t>
  </si>
  <si>
    <t>11</t>
  </si>
  <si>
    <t>13</t>
  </si>
  <si>
    <t>12</t>
  </si>
  <si>
    <t>05</t>
  </si>
  <si>
    <t>08</t>
  </si>
  <si>
    <t>10</t>
  </si>
  <si>
    <t>1.3.</t>
  </si>
  <si>
    <t>1.5</t>
  </si>
  <si>
    <t>1003</t>
  </si>
  <si>
    <t>Расходы бюджета по ведомственной структуре расходов МО МО Дворцовый округ за 2020 год</t>
  </si>
  <si>
    <t>1.4.2.5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</si>
  <si>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2020-2022 годы"</t>
  </si>
  <si>
    <t>Муниципальная программа "Содействие развития малого бизнеса на трритории муниципального образования муниципальный округ Дворцовый округ на 2020-2022 годы"</t>
  </si>
  <si>
    <t>Муниципальная программа "Осуществление благоустройства на территории муниципального образования мунипальный округ Дворцовый округ на 2020-2022 годы"</t>
  </si>
  <si>
    <t>Муниципальная программа "Организация и проведение досуговых мероприятий для детей и подростков на территории муниципального образования МО Дворцовый округ на 2020-2022 годы"</t>
  </si>
  <si>
    <t>Муниципальная программа "Проведение мероприятий по военно-патриотическому воспитанию граждан, проживающих на территории муниципального образования МО Дворцовый округ на 2020-2022 годы</t>
  </si>
  <si>
    <t>Муниципальная программа Участие в профилактике терроризма, экстримизма на территории муниципального образования МО Дворцовый округ на 2020-2022 годы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</si>
  <si>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МО Дворцовый округ на 2020-2022 годы</t>
  </si>
  <si>
    <t>Муниципальня программа "Организация деятельности по профилактике наркомании на территории Дворцового округа на 2020-2022 годы"</t>
  </si>
  <si>
    <t>Муниципальная программа "Участие в деятельности по профилактике правонарушений на территории ВМО Дворцовый округ на 2020-2022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</si>
  <si>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2020-2022 годы"</t>
  </si>
  <si>
    <t>5.5.1.3</t>
  </si>
  <si>
    <t>Приобретение билетов в «Тачки-град» для детей в сопровождении взрослых</t>
  </si>
  <si>
    <t>Тематические экскурсии для жителей муниципального образования</t>
  </si>
  <si>
    <t>Организация и проведение концерта (праздничного мероприятия) для жителей округа с участием национальных творческих коллективов Санкт-Петербурга</t>
  </si>
  <si>
    <t xml:space="preserve">Организация и проведение конкурса рисунков среди детей округа, воспитанников ГБДОУ «Чистый город глазами ребенка» </t>
  </si>
  <si>
    <t xml:space="preserve">Организация и проведение конкурса рисунков среди детей округа, учащихся общеобразовательных школ «Я и окружающая среда, пять шагов к взаимодействию» </t>
  </si>
  <si>
    <t>Издание брошюры с конкурсными работами детей воспитанников  ГБДОУ «Чистый город глазами ребенка»</t>
  </si>
  <si>
    <t>Издание брошюры с конкурсными работами детей учащихся  общеобразовательных школ «Я и окружающая среда, пять шагов к взаимодействию»</t>
  </si>
  <si>
    <t xml:space="preserve">Издание евро буклета для детей и подростков, жителей округа </t>
  </si>
  <si>
    <t>5.9.1.1</t>
  </si>
  <si>
    <t>5.9.1.2</t>
  </si>
  <si>
    <t>5.9.1.3</t>
  </si>
  <si>
    <t>5.9.1.4</t>
  </si>
  <si>
    <t>5.9.1.5</t>
  </si>
  <si>
    <t>5.10.1</t>
  </si>
  <si>
    <t xml:space="preserve"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2020-2022 годы
</t>
  </si>
  <si>
    <t>Создание видеоролика по осуществлению экологического просвещения</t>
  </si>
  <si>
    <t>Организация экскурсий для жителей округа</t>
  </si>
  <si>
    <t>5.10.1.1</t>
  </si>
  <si>
    <t>5.10.1.2</t>
  </si>
  <si>
    <t>5.10.1.3</t>
  </si>
  <si>
    <t>Издание брошюры для жителей округа</t>
  </si>
  <si>
    <t>Муниципальная программа проведения местных праздничных, культурно-просветительных мероприятий для жителей  муниципального образования  МО Дворцовый округ на 2020-2022 годы</t>
  </si>
  <si>
    <t>Приобретение билетов на концерты, посвященные 76-й годовщине полного освобождения Ленинграда от фашистской блокады</t>
  </si>
  <si>
    <t>Приобретение билетов на концерты, посвященные 75-й годовщине Победы в Великой Отечественной войне 1941-1945гг.</t>
  </si>
  <si>
    <t>Муниципальная программа"Организация мероприятий по развитию местных традиций на территории  муниципального образования  МО Дворцовый округ на 2020-2022 годы"</t>
  </si>
  <si>
    <t>Муниципальная программа"Обеспечение условий для развития физической культуры и массвого спорта, организация и проведение официальных физкультурных мероприятий на территории муниципального образования  МО Дворцовый округ на 2020-2022 годы"</t>
  </si>
  <si>
    <t>Организация занятий по суставной гимнастике для жителей МО МО Дворцовый округ</t>
  </si>
  <si>
    <t>Организация и проведение муниципальной спартакиады между любительскими семейными командами,
состоящими из жителей муниципального образования МО Дворцовый округ</t>
  </si>
  <si>
    <t>Муниципальная программа"Обеспечение деятельности муниципальных средств массовой информации муниципального образования муниципальный округ Дворцовый округ на 2020-2022 годы"</t>
  </si>
  <si>
    <t>Расходы бюджета по разделам и подразделам классификации расходов МО МО Дворцовый округ за 2020 год</t>
  </si>
  <si>
    <t>Приложение №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</si>
</sst>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6" fontId="1" fillId="34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left" vertical="top" wrapText="1"/>
    </xf>
    <xf numFmtId="172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172" fontId="1" fillId="36" borderId="10" xfId="0" applyNumberFormat="1" applyFont="1" applyFill="1" applyBorder="1" applyAlignment="1">
      <alignment horizontal="center" vertical="top" wrapText="1"/>
    </xf>
    <xf numFmtId="172" fontId="1" fillId="35" borderId="10" xfId="0" applyNumberFormat="1" applyFont="1" applyFill="1" applyBorder="1" applyAlignment="1">
      <alignment horizontal="center" vertical="top" wrapText="1"/>
    </xf>
    <xf numFmtId="0" fontId="1" fillId="37" borderId="10" xfId="0" applyNumberFormat="1" applyFont="1" applyFill="1" applyBorder="1" applyAlignment="1">
      <alignment horizontal="center" vertical="top" wrapText="1"/>
    </xf>
    <xf numFmtId="0" fontId="2" fillId="37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top" wrapText="1"/>
    </xf>
    <xf numFmtId="16" fontId="1" fillId="37" borderId="10" xfId="0" applyNumberFormat="1" applyFont="1" applyFill="1" applyBorder="1" applyAlignment="1">
      <alignment horizontal="left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172" fontId="1" fillId="37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72" fontId="1" fillId="37" borderId="1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left" vertical="top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172" fontId="1" fillId="36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 vertical="top" wrapText="1"/>
    </xf>
    <xf numFmtId="0" fontId="1" fillId="37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0" fillId="0" borderId="10" xfId="53" applyNumberFormat="1" applyFont="1" applyBorder="1" applyAlignment="1">
      <alignment vertical="top" wrapText="1"/>
      <protection/>
    </xf>
    <xf numFmtId="172" fontId="1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1" fillId="37" borderId="10" xfId="0" applyNumberFormat="1" applyFont="1" applyFill="1" applyBorder="1" applyAlignment="1">
      <alignment horizontal="left" vertical="center" wrapText="1"/>
    </xf>
    <xf numFmtId="172" fontId="2" fillId="37" borderId="10" xfId="0" applyNumberFormat="1" applyFont="1" applyFill="1" applyBorder="1" applyAlignment="1">
      <alignment horizontal="center" vertical="top" wrapText="1"/>
    </xf>
    <xf numFmtId="172" fontId="2" fillId="37" borderId="10" xfId="0" applyNumberFormat="1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center" wrapText="1"/>
    </xf>
    <xf numFmtId="0" fontId="10" fillId="37" borderId="10" xfId="0" applyNumberFormat="1" applyFont="1" applyFill="1" applyBorder="1" applyAlignment="1">
      <alignment horizontal="left" vertical="center" wrapText="1"/>
    </xf>
    <xf numFmtId="16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="85" zoomScaleNormal="85" zoomScalePageLayoutView="0" workbookViewId="0" topLeftCell="A67">
      <selection activeCell="B170" sqref="B170"/>
    </sheetView>
  </sheetViews>
  <sheetFormatPr defaultColWidth="9.00390625" defaultRowHeight="12.75"/>
  <cols>
    <col min="1" max="1" width="12.375" style="29" customWidth="1"/>
    <col min="2" max="2" width="53.25390625" style="5" customWidth="1"/>
    <col min="3" max="3" width="6.875" style="33" bestFit="1" customWidth="1"/>
    <col min="4" max="4" width="8.375" style="5" bestFit="1" customWidth="1"/>
    <col min="5" max="5" width="13.125" style="5" customWidth="1"/>
    <col min="6" max="6" width="7.875" style="5" customWidth="1"/>
    <col min="7" max="7" width="14.875" style="5" customWidth="1"/>
    <col min="8" max="8" width="12.875" style="5" customWidth="1"/>
    <col min="9" max="9" width="14.25390625" style="5" customWidth="1"/>
    <col min="10" max="16384" width="9.125" style="5" customWidth="1"/>
  </cols>
  <sheetData>
    <row r="1" spans="7:9" ht="15.75">
      <c r="G1" s="173" t="s">
        <v>152</v>
      </c>
      <c r="H1" s="172"/>
      <c r="I1" s="172"/>
    </row>
    <row r="2" spans="7:9" ht="15.75">
      <c r="G2" s="173" t="s">
        <v>145</v>
      </c>
      <c r="H2" s="172"/>
      <c r="I2" s="172"/>
    </row>
    <row r="3" spans="4:9" ht="15.75">
      <c r="D3" s="173" t="s">
        <v>146</v>
      </c>
      <c r="E3" s="172"/>
      <c r="F3" s="172"/>
      <c r="G3" s="172"/>
      <c r="H3" s="172"/>
      <c r="I3" s="172"/>
    </row>
    <row r="4" spans="2:9" ht="15.75">
      <c r="B4" s="63"/>
      <c r="G4" s="174" t="s">
        <v>147</v>
      </c>
      <c r="H4" s="175"/>
      <c r="I4" s="175"/>
    </row>
    <row r="5" spans="2:8" ht="15.75">
      <c r="B5" s="176"/>
      <c r="C5" s="175"/>
      <c r="D5" s="175"/>
      <c r="E5" s="175"/>
      <c r="F5" s="175"/>
      <c r="G5" s="175"/>
      <c r="H5" s="175"/>
    </row>
    <row r="6" spans="2:11" ht="15.75">
      <c r="B6" s="176"/>
      <c r="C6" s="175"/>
      <c r="D6" s="175"/>
      <c r="E6" s="175"/>
      <c r="F6" s="175"/>
      <c r="G6" s="175"/>
      <c r="H6" s="175"/>
      <c r="I6" s="21"/>
      <c r="J6" s="21"/>
      <c r="K6" s="21"/>
    </row>
    <row r="7" spans="1:11" ht="15.75">
      <c r="A7" s="170" t="s">
        <v>324</v>
      </c>
      <c r="B7" s="170"/>
      <c r="C7" s="170"/>
      <c r="D7" s="170"/>
      <c r="E7" s="170"/>
      <c r="F7" s="170"/>
      <c r="G7" s="170"/>
      <c r="H7" s="170"/>
      <c r="I7" s="170"/>
      <c r="J7" s="21"/>
      <c r="K7" s="21"/>
    </row>
    <row r="8" spans="1:11" ht="15.75">
      <c r="A8" s="96"/>
      <c r="B8" s="96"/>
      <c r="C8" s="96"/>
      <c r="D8" s="96"/>
      <c r="E8" s="96"/>
      <c r="F8" s="96"/>
      <c r="G8" s="96"/>
      <c r="H8" s="21"/>
      <c r="I8" s="21"/>
      <c r="J8" s="21"/>
      <c r="K8" s="21"/>
    </row>
    <row r="9" spans="1:11" s="63" customFormat="1" ht="78.75">
      <c r="A9" s="25" t="s">
        <v>0</v>
      </c>
      <c r="B9" s="22" t="s">
        <v>1</v>
      </c>
      <c r="C9" s="25" t="s">
        <v>29</v>
      </c>
      <c r="D9" s="22" t="s">
        <v>8</v>
      </c>
      <c r="E9" s="22" t="s">
        <v>2</v>
      </c>
      <c r="F9" s="22" t="s">
        <v>7</v>
      </c>
      <c r="G9" s="22" t="s">
        <v>129</v>
      </c>
      <c r="H9" s="22" t="s">
        <v>127</v>
      </c>
      <c r="I9" s="22" t="s">
        <v>128</v>
      </c>
      <c r="J9" s="108"/>
      <c r="K9" s="108"/>
    </row>
    <row r="10" spans="1:11" ht="15.75">
      <c r="A10" s="58"/>
      <c r="B10" s="23"/>
      <c r="C10" s="30"/>
      <c r="D10" s="23"/>
      <c r="E10" s="23"/>
      <c r="F10" s="23"/>
      <c r="G10" s="23"/>
      <c r="H10" s="57"/>
      <c r="I10" s="2"/>
      <c r="J10" s="6"/>
      <c r="K10" s="1"/>
    </row>
    <row r="11" spans="1:11" s="28" customFormat="1" ht="19.5" customHeight="1">
      <c r="A11" s="10" t="s">
        <v>53</v>
      </c>
      <c r="B11" s="59" t="s">
        <v>26</v>
      </c>
      <c r="C11" s="46" t="s">
        <v>130</v>
      </c>
      <c r="D11" s="46" t="s">
        <v>5</v>
      </c>
      <c r="E11" s="146"/>
      <c r="F11" s="146"/>
      <c r="G11" s="116">
        <f>G16+G27+G49+G52+G12+G43</f>
        <v>48222.90000000001</v>
      </c>
      <c r="H11" s="116">
        <f>H16+H27+H49+H52+H12+H43</f>
        <v>46929.3</v>
      </c>
      <c r="I11" s="116">
        <f>I16+I27+I49+I52+I12</f>
        <v>310.3545751324609</v>
      </c>
      <c r="J11" s="6"/>
      <c r="K11" s="1"/>
    </row>
    <row r="12" spans="1:11" s="28" customFormat="1" ht="59.25" customHeight="1">
      <c r="A12" s="124" t="s">
        <v>30</v>
      </c>
      <c r="B12" s="131" t="s">
        <v>248</v>
      </c>
      <c r="C12" s="132" t="s">
        <v>130</v>
      </c>
      <c r="D12" s="132" t="s">
        <v>249</v>
      </c>
      <c r="E12" s="132"/>
      <c r="F12" s="132"/>
      <c r="G12" s="144">
        <f aca="true" t="shared" si="0" ref="G12:I13">G13</f>
        <v>1327.8</v>
      </c>
      <c r="H12" s="144">
        <f t="shared" si="0"/>
        <v>1155.3</v>
      </c>
      <c r="I12" s="144">
        <f t="shared" si="0"/>
        <v>87.00858563036601</v>
      </c>
      <c r="J12" s="6"/>
      <c r="K12" s="1"/>
    </row>
    <row r="13" spans="1:11" s="28" customFormat="1" ht="98.25" customHeight="1">
      <c r="A13" s="124" t="s">
        <v>32</v>
      </c>
      <c r="B13" s="131" t="s">
        <v>250</v>
      </c>
      <c r="C13" s="132" t="s">
        <v>130</v>
      </c>
      <c r="D13" s="132" t="s">
        <v>249</v>
      </c>
      <c r="E13" s="132" t="s">
        <v>251</v>
      </c>
      <c r="F13" s="132" t="s">
        <v>131</v>
      </c>
      <c r="G13" s="144">
        <f t="shared" si="0"/>
        <v>1327.8</v>
      </c>
      <c r="H13" s="144">
        <f t="shared" si="0"/>
        <v>1155.3</v>
      </c>
      <c r="I13" s="144">
        <f t="shared" si="0"/>
        <v>87.00858563036601</v>
      </c>
      <c r="J13" s="6"/>
      <c r="K13" s="1"/>
    </row>
    <row r="14" spans="1:11" s="28" customFormat="1" ht="48" customHeight="1">
      <c r="A14" s="139" t="s">
        <v>33</v>
      </c>
      <c r="B14" s="134" t="s">
        <v>252</v>
      </c>
      <c r="C14" s="135" t="s">
        <v>130</v>
      </c>
      <c r="D14" s="135" t="s">
        <v>249</v>
      </c>
      <c r="E14" s="135" t="s">
        <v>251</v>
      </c>
      <c r="F14" s="135" t="s">
        <v>105</v>
      </c>
      <c r="G14" s="145">
        <v>1327.8</v>
      </c>
      <c r="H14" s="145">
        <v>1155.3</v>
      </c>
      <c r="I14" s="145">
        <f>H14/G14*100</f>
        <v>87.00858563036601</v>
      </c>
      <c r="J14" s="6"/>
      <c r="K14" s="1"/>
    </row>
    <row r="15" spans="1:11" s="28" customFormat="1" ht="19.5" customHeight="1">
      <c r="A15" s="124"/>
      <c r="B15" s="136"/>
      <c r="C15" s="124"/>
      <c r="D15" s="124"/>
      <c r="E15" s="137"/>
      <c r="F15" s="137"/>
      <c r="G15" s="133"/>
      <c r="H15" s="133"/>
      <c r="I15" s="133"/>
      <c r="J15" s="6"/>
      <c r="K15" s="1"/>
    </row>
    <row r="16" spans="1:11" ht="79.5" customHeight="1">
      <c r="A16" s="34" t="s">
        <v>68</v>
      </c>
      <c r="B16" s="76" t="s">
        <v>189</v>
      </c>
      <c r="C16" s="66" t="s">
        <v>130</v>
      </c>
      <c r="D16" s="34" t="s">
        <v>11</v>
      </c>
      <c r="E16" s="35"/>
      <c r="F16" s="35"/>
      <c r="G16" s="39">
        <f>G17+G21</f>
        <v>9168</v>
      </c>
      <c r="H16" s="39">
        <f>H17+H21</f>
        <v>8647.9</v>
      </c>
      <c r="I16" s="138">
        <f aca="true" t="shared" si="1" ref="I16:I38">H16/G16*100</f>
        <v>94.32700698080279</v>
      </c>
      <c r="J16" s="7"/>
      <c r="K16" s="7"/>
    </row>
    <row r="17" spans="1:11" ht="28.5" customHeight="1">
      <c r="A17" s="13" t="s">
        <v>34</v>
      </c>
      <c r="B17" s="77" t="s">
        <v>31</v>
      </c>
      <c r="C17" s="13" t="s">
        <v>130</v>
      </c>
      <c r="D17" s="13" t="s">
        <v>11</v>
      </c>
      <c r="E17" s="68" t="s">
        <v>153</v>
      </c>
      <c r="F17" s="13"/>
      <c r="G17" s="8">
        <f>G18</f>
        <v>152.3</v>
      </c>
      <c r="H17" s="8">
        <f>H18</f>
        <v>126.9</v>
      </c>
      <c r="I17" s="56"/>
      <c r="J17" s="7"/>
      <c r="K17" s="7"/>
    </row>
    <row r="18" spans="1:11" ht="32.25" customHeight="1">
      <c r="A18" s="98" t="s">
        <v>35</v>
      </c>
      <c r="B18" s="78" t="s">
        <v>113</v>
      </c>
      <c r="C18" s="68" t="s">
        <v>130</v>
      </c>
      <c r="D18" s="68" t="s">
        <v>11</v>
      </c>
      <c r="E18" s="68" t="s">
        <v>153</v>
      </c>
      <c r="F18" s="13" t="s">
        <v>105</v>
      </c>
      <c r="G18" s="62">
        <f>G19</f>
        <v>152.3</v>
      </c>
      <c r="H18" s="62">
        <f>H19</f>
        <v>126.9</v>
      </c>
      <c r="I18" s="56"/>
      <c r="J18" s="7"/>
      <c r="K18" s="7"/>
    </row>
    <row r="19" spans="1:11" ht="31.5">
      <c r="A19" s="98" t="s">
        <v>253</v>
      </c>
      <c r="B19" s="78" t="s">
        <v>109</v>
      </c>
      <c r="C19" s="67" t="s">
        <v>130</v>
      </c>
      <c r="D19" s="67" t="s">
        <v>11</v>
      </c>
      <c r="E19" s="67" t="s">
        <v>153</v>
      </c>
      <c r="F19" s="67" t="s">
        <v>195</v>
      </c>
      <c r="G19" s="62">
        <v>152.3</v>
      </c>
      <c r="H19" s="62">
        <v>126.9</v>
      </c>
      <c r="I19" s="56">
        <f>H19/G19*100</f>
        <v>83.32239001969796</v>
      </c>
      <c r="J19" s="7"/>
      <c r="K19" s="7"/>
    </row>
    <row r="20" spans="1:11" ht="15.75">
      <c r="A20" s="67"/>
      <c r="B20" s="24"/>
      <c r="C20" s="12"/>
      <c r="D20" s="12"/>
      <c r="E20" s="67"/>
      <c r="F20" s="12"/>
      <c r="G20" s="9"/>
      <c r="H20" s="9"/>
      <c r="I20" s="56"/>
      <c r="J20" s="7"/>
      <c r="K20" s="7"/>
    </row>
    <row r="21" spans="1:11" s="28" customFormat="1" ht="31.5">
      <c r="A21" s="13" t="s">
        <v>254</v>
      </c>
      <c r="B21" s="11" t="s">
        <v>138</v>
      </c>
      <c r="C21" s="13" t="s">
        <v>130</v>
      </c>
      <c r="D21" s="13" t="s">
        <v>11</v>
      </c>
      <c r="E21" s="13"/>
      <c r="F21" s="13"/>
      <c r="G21" s="8">
        <f>G23+G24+G26+G25</f>
        <v>9015.7</v>
      </c>
      <c r="H21" s="8">
        <f>H23+H24+H26+H25</f>
        <v>8521</v>
      </c>
      <c r="I21" s="56">
        <f t="shared" si="1"/>
        <v>94.51290526525949</v>
      </c>
      <c r="J21" s="6"/>
      <c r="K21" s="6"/>
    </row>
    <row r="22" spans="1:11" ht="31.5">
      <c r="A22" s="100" t="s">
        <v>56</v>
      </c>
      <c r="B22" s="75" t="s">
        <v>107</v>
      </c>
      <c r="C22" s="68" t="s">
        <v>130</v>
      </c>
      <c r="D22" s="68" t="s">
        <v>11</v>
      </c>
      <c r="E22" s="13" t="s">
        <v>154</v>
      </c>
      <c r="F22" s="68" t="s">
        <v>131</v>
      </c>
      <c r="G22" s="70">
        <f>G23</f>
        <v>6025.8</v>
      </c>
      <c r="H22" s="70">
        <f>H23</f>
        <v>5577.5</v>
      </c>
      <c r="I22" s="56">
        <f t="shared" si="1"/>
        <v>92.56032394038965</v>
      </c>
      <c r="J22" s="7"/>
      <c r="K22" s="7"/>
    </row>
    <row r="23" spans="1:11" ht="15.75">
      <c r="A23" s="98" t="s">
        <v>57</v>
      </c>
      <c r="B23" s="78" t="s">
        <v>108</v>
      </c>
      <c r="C23" s="67" t="s">
        <v>130</v>
      </c>
      <c r="D23" s="67" t="s">
        <v>11</v>
      </c>
      <c r="E23" s="67" t="s">
        <v>154</v>
      </c>
      <c r="F23" s="67" t="s">
        <v>105</v>
      </c>
      <c r="G23" s="62">
        <v>6025.8</v>
      </c>
      <c r="H23" s="62">
        <v>5577.5</v>
      </c>
      <c r="I23" s="121"/>
      <c r="J23" s="7"/>
      <c r="K23" s="7"/>
    </row>
    <row r="24" spans="1:11" ht="31.5">
      <c r="A24" s="98" t="s">
        <v>114</v>
      </c>
      <c r="B24" s="78" t="s">
        <v>109</v>
      </c>
      <c r="C24" s="67" t="s">
        <v>130</v>
      </c>
      <c r="D24" s="67" t="s">
        <v>11</v>
      </c>
      <c r="E24" s="67" t="s">
        <v>154</v>
      </c>
      <c r="F24" s="67" t="s">
        <v>133</v>
      </c>
      <c r="G24" s="62">
        <v>2980.7</v>
      </c>
      <c r="H24" s="62">
        <v>2940</v>
      </c>
      <c r="I24" s="120">
        <f t="shared" si="1"/>
        <v>98.63454893145905</v>
      </c>
      <c r="J24" s="7"/>
      <c r="K24" s="7"/>
    </row>
    <row r="25" spans="1:11" ht="31.5">
      <c r="A25" s="98" t="s">
        <v>115</v>
      </c>
      <c r="B25" s="78" t="s">
        <v>270</v>
      </c>
      <c r="C25" s="67" t="s">
        <v>130</v>
      </c>
      <c r="D25" s="67" t="s">
        <v>11</v>
      </c>
      <c r="E25" s="67" t="s">
        <v>154</v>
      </c>
      <c r="F25" s="67" t="s">
        <v>269</v>
      </c>
      <c r="G25" s="62">
        <v>0</v>
      </c>
      <c r="H25" s="62">
        <v>0</v>
      </c>
      <c r="I25" s="120" t="e">
        <f>H25/G25*100</f>
        <v>#DIV/0!</v>
      </c>
      <c r="J25" s="7"/>
      <c r="K25" s="7"/>
    </row>
    <row r="26" spans="1:11" ht="31.5">
      <c r="A26" s="98" t="s">
        <v>307</v>
      </c>
      <c r="B26" s="78" t="s">
        <v>110</v>
      </c>
      <c r="C26" s="67" t="s">
        <v>130</v>
      </c>
      <c r="D26" s="67" t="s">
        <v>11</v>
      </c>
      <c r="E26" s="67" t="s">
        <v>154</v>
      </c>
      <c r="F26" s="67" t="s">
        <v>134</v>
      </c>
      <c r="G26" s="62">
        <v>9.2</v>
      </c>
      <c r="H26" s="62">
        <v>3.5</v>
      </c>
      <c r="I26" s="120">
        <f t="shared" si="1"/>
        <v>38.04347826086957</v>
      </c>
      <c r="J26" s="7"/>
      <c r="K26" s="7"/>
    </row>
    <row r="27" spans="1:11" ht="88.5" customHeight="1">
      <c r="A27" s="34" t="s">
        <v>255</v>
      </c>
      <c r="B27" s="76" t="s">
        <v>190</v>
      </c>
      <c r="C27" s="66" t="s">
        <v>46</v>
      </c>
      <c r="D27" s="34" t="s">
        <v>24</v>
      </c>
      <c r="E27" s="34"/>
      <c r="F27" s="34"/>
      <c r="G27" s="53">
        <f>G28+G33+G39</f>
        <v>36174.700000000004</v>
      </c>
      <c r="H27" s="53">
        <f>H28+H33+H39</f>
        <v>35866.799999999996</v>
      </c>
      <c r="I27" s="116">
        <f t="shared" si="1"/>
        <v>99.14885265116226</v>
      </c>
      <c r="J27" s="7"/>
      <c r="K27" s="7"/>
    </row>
    <row r="28" spans="1:11" ht="18" customHeight="1">
      <c r="A28" s="101" t="s">
        <v>58</v>
      </c>
      <c r="B28" s="11" t="s">
        <v>37</v>
      </c>
      <c r="C28" s="13">
        <v>977</v>
      </c>
      <c r="D28" s="13" t="s">
        <v>24</v>
      </c>
      <c r="E28" s="13" t="s">
        <v>155</v>
      </c>
      <c r="F28" s="13"/>
      <c r="G28" s="8">
        <f>G29+G31</f>
        <v>1327.8</v>
      </c>
      <c r="H28" s="8">
        <f>H29+H31</f>
        <v>1313</v>
      </c>
      <c r="I28" s="56">
        <f t="shared" si="1"/>
        <v>98.88537430335894</v>
      </c>
      <c r="J28" s="7"/>
      <c r="K28" s="7"/>
    </row>
    <row r="29" spans="1:11" ht="31.5">
      <c r="A29" s="101" t="s">
        <v>80</v>
      </c>
      <c r="B29" s="75" t="s">
        <v>112</v>
      </c>
      <c r="C29" s="68">
        <v>977</v>
      </c>
      <c r="D29" s="68" t="s">
        <v>24</v>
      </c>
      <c r="E29" s="68" t="s">
        <v>155</v>
      </c>
      <c r="F29" s="68" t="s">
        <v>131</v>
      </c>
      <c r="G29" s="8">
        <f>G30</f>
        <v>1327.8</v>
      </c>
      <c r="H29" s="8">
        <f>H30</f>
        <v>1313</v>
      </c>
      <c r="I29" s="56"/>
      <c r="J29" s="7"/>
      <c r="K29" s="7"/>
    </row>
    <row r="30" spans="1:11" ht="15.75">
      <c r="A30" s="99" t="s">
        <v>256</v>
      </c>
      <c r="B30" s="78" t="s">
        <v>108</v>
      </c>
      <c r="C30" s="67">
        <v>977</v>
      </c>
      <c r="D30" s="67" t="s">
        <v>24</v>
      </c>
      <c r="E30" s="67" t="s">
        <v>155</v>
      </c>
      <c r="F30" s="67" t="s">
        <v>105</v>
      </c>
      <c r="G30" s="62">
        <v>1327.8</v>
      </c>
      <c r="H30" s="62">
        <v>1313</v>
      </c>
      <c r="I30" s="56">
        <f t="shared" si="1"/>
        <v>98.88537430335894</v>
      </c>
      <c r="J30" s="7"/>
      <c r="K30" s="7"/>
    </row>
    <row r="31" spans="1:11" ht="31.5">
      <c r="A31" s="99" t="s">
        <v>268</v>
      </c>
      <c r="B31" s="78" t="s">
        <v>270</v>
      </c>
      <c r="C31" s="67">
        <v>977</v>
      </c>
      <c r="D31" s="67" t="s">
        <v>24</v>
      </c>
      <c r="E31" s="67" t="s">
        <v>155</v>
      </c>
      <c r="F31" s="67" t="s">
        <v>269</v>
      </c>
      <c r="G31" s="62">
        <v>0</v>
      </c>
      <c r="H31" s="62">
        <v>0</v>
      </c>
      <c r="I31" s="56"/>
      <c r="J31" s="7"/>
      <c r="K31" s="7"/>
    </row>
    <row r="32" spans="1:11" ht="15" customHeight="1">
      <c r="A32" s="12"/>
      <c r="B32" s="24"/>
      <c r="C32" s="12"/>
      <c r="D32" s="12"/>
      <c r="E32" s="67"/>
      <c r="F32" s="12"/>
      <c r="G32" s="85"/>
      <c r="H32" s="85"/>
      <c r="I32" s="56"/>
      <c r="J32" s="7"/>
      <c r="K32" s="7"/>
    </row>
    <row r="33" spans="1:11" ht="38.25" customHeight="1">
      <c r="A33" s="13" t="s">
        <v>257</v>
      </c>
      <c r="B33" s="11" t="s">
        <v>106</v>
      </c>
      <c r="C33" s="12">
        <v>977</v>
      </c>
      <c r="D33" s="13" t="s">
        <v>24</v>
      </c>
      <c r="E33" s="13" t="s">
        <v>156</v>
      </c>
      <c r="F33" s="13"/>
      <c r="G33" s="8">
        <f>G34+G36+G38+G37</f>
        <v>33687.8</v>
      </c>
      <c r="H33" s="8">
        <f>H34+H36+H38+H37</f>
        <v>33395.1</v>
      </c>
      <c r="I33" s="56">
        <f t="shared" si="1"/>
        <v>99.13113946295097</v>
      </c>
      <c r="J33" s="7"/>
      <c r="K33" s="7"/>
    </row>
    <row r="34" spans="1:11" ht="31.5">
      <c r="A34" s="98" t="s">
        <v>258</v>
      </c>
      <c r="B34" s="78" t="s">
        <v>112</v>
      </c>
      <c r="C34" s="67">
        <v>977</v>
      </c>
      <c r="D34" s="67" t="s">
        <v>24</v>
      </c>
      <c r="E34" s="67" t="s">
        <v>156</v>
      </c>
      <c r="F34" s="67" t="s">
        <v>131</v>
      </c>
      <c r="G34" s="62">
        <f>G35</f>
        <v>27983.4</v>
      </c>
      <c r="H34" s="62">
        <f>H35</f>
        <v>27966</v>
      </c>
      <c r="I34" s="121"/>
      <c r="J34" s="7"/>
      <c r="K34" s="7"/>
    </row>
    <row r="35" spans="1:11" ht="15.75">
      <c r="A35" s="98" t="s">
        <v>259</v>
      </c>
      <c r="B35" s="78" t="s">
        <v>108</v>
      </c>
      <c r="C35" s="67">
        <v>977</v>
      </c>
      <c r="D35" s="67" t="s">
        <v>24</v>
      </c>
      <c r="E35" s="67" t="s">
        <v>156</v>
      </c>
      <c r="F35" s="67" t="s">
        <v>105</v>
      </c>
      <c r="G35" s="62">
        <v>27983.4</v>
      </c>
      <c r="H35" s="62">
        <v>27966</v>
      </c>
      <c r="I35" s="121">
        <f t="shared" si="1"/>
        <v>99.9378202791655</v>
      </c>
      <c r="J35" s="7"/>
      <c r="K35" s="7"/>
    </row>
    <row r="36" spans="1:11" ht="31.5">
      <c r="A36" s="98" t="s">
        <v>260</v>
      </c>
      <c r="B36" s="78" t="s">
        <v>109</v>
      </c>
      <c r="C36" s="67">
        <v>977</v>
      </c>
      <c r="D36" s="67" t="s">
        <v>24</v>
      </c>
      <c r="E36" s="67" t="s">
        <v>156</v>
      </c>
      <c r="F36" s="67" t="s">
        <v>133</v>
      </c>
      <c r="G36" s="62">
        <v>5595.2</v>
      </c>
      <c r="H36" s="62">
        <v>5344.4</v>
      </c>
      <c r="I36" s="121">
        <f t="shared" si="1"/>
        <v>95.51758650271661</v>
      </c>
      <c r="J36" s="7"/>
      <c r="K36" s="7"/>
    </row>
    <row r="37" spans="1:11" ht="31.5">
      <c r="A37" s="98" t="s">
        <v>261</v>
      </c>
      <c r="B37" s="78" t="s">
        <v>270</v>
      </c>
      <c r="C37" s="67">
        <v>977</v>
      </c>
      <c r="D37" s="67" t="s">
        <v>24</v>
      </c>
      <c r="E37" s="67" t="s">
        <v>156</v>
      </c>
      <c r="F37" s="67" t="s">
        <v>269</v>
      </c>
      <c r="G37" s="62">
        <v>79.8</v>
      </c>
      <c r="H37" s="62">
        <v>79.7</v>
      </c>
      <c r="I37" s="121">
        <f t="shared" si="1"/>
        <v>99.87468671679198</v>
      </c>
      <c r="J37" s="7"/>
      <c r="K37" s="7"/>
    </row>
    <row r="38" spans="1:11" ht="15.75">
      <c r="A38" s="98" t="s">
        <v>325</v>
      </c>
      <c r="B38" s="78" t="s">
        <v>141</v>
      </c>
      <c r="C38" s="67">
        <v>977</v>
      </c>
      <c r="D38" s="67" t="s">
        <v>24</v>
      </c>
      <c r="E38" s="67" t="s">
        <v>156</v>
      </c>
      <c r="F38" s="67" t="s">
        <v>135</v>
      </c>
      <c r="G38" s="62">
        <v>29.4</v>
      </c>
      <c r="H38" s="62">
        <v>5</v>
      </c>
      <c r="I38" s="121">
        <f t="shared" si="1"/>
        <v>17.006802721088434</v>
      </c>
      <c r="J38" s="7"/>
      <c r="K38" s="7"/>
    </row>
    <row r="39" spans="1:11" ht="83.25" customHeight="1">
      <c r="A39" s="101" t="s">
        <v>262</v>
      </c>
      <c r="B39" s="75" t="s">
        <v>157</v>
      </c>
      <c r="C39" s="73">
        <v>977</v>
      </c>
      <c r="D39" s="73" t="s">
        <v>24</v>
      </c>
      <c r="E39" s="73" t="s">
        <v>158</v>
      </c>
      <c r="F39" s="73"/>
      <c r="G39" s="86">
        <f>G40+G41</f>
        <v>1159.1</v>
      </c>
      <c r="H39" s="86">
        <f>H40+H41</f>
        <v>1158.7</v>
      </c>
      <c r="I39" s="116">
        <f>H39/G39*100</f>
        <v>99.96549046674144</v>
      </c>
      <c r="J39" s="7"/>
      <c r="K39" s="7"/>
    </row>
    <row r="40" spans="1:11" ht="39" customHeight="1">
      <c r="A40" s="98" t="s">
        <v>263</v>
      </c>
      <c r="B40" s="24" t="s">
        <v>112</v>
      </c>
      <c r="C40" s="12" t="s">
        <v>46</v>
      </c>
      <c r="D40" s="12" t="s">
        <v>24</v>
      </c>
      <c r="E40" s="67" t="s">
        <v>158</v>
      </c>
      <c r="F40" s="12" t="s">
        <v>105</v>
      </c>
      <c r="G40" s="9">
        <v>1117</v>
      </c>
      <c r="H40" s="9">
        <v>1116.7</v>
      </c>
      <c r="I40" s="116">
        <f>H40/G40*100</f>
        <v>99.97314234556849</v>
      </c>
      <c r="J40" s="7"/>
      <c r="K40" s="7"/>
    </row>
    <row r="41" spans="1:11" ht="38.25" customHeight="1">
      <c r="A41" s="98" t="s">
        <v>264</v>
      </c>
      <c r="B41" s="78" t="s">
        <v>109</v>
      </c>
      <c r="C41" s="67" t="s">
        <v>46</v>
      </c>
      <c r="D41" s="67" t="s">
        <v>24</v>
      </c>
      <c r="E41" s="67" t="s">
        <v>158</v>
      </c>
      <c r="F41" s="67" t="s">
        <v>133</v>
      </c>
      <c r="G41" s="62">
        <v>42.1</v>
      </c>
      <c r="H41" s="62">
        <v>42</v>
      </c>
      <c r="I41" s="120">
        <f>H41/G41*100</f>
        <v>99.7624703087886</v>
      </c>
      <c r="J41" s="7"/>
      <c r="K41" s="7"/>
    </row>
    <row r="42" spans="1:11" ht="15.75">
      <c r="A42" s="12"/>
      <c r="B42" s="24"/>
      <c r="C42" s="12"/>
      <c r="D42" s="12"/>
      <c r="E42" s="12"/>
      <c r="F42" s="12"/>
      <c r="G42" s="9"/>
      <c r="H42" s="3"/>
      <c r="I42" s="56"/>
      <c r="J42" s="7"/>
      <c r="K42" s="7"/>
    </row>
    <row r="43" spans="1:11" ht="31.5">
      <c r="A43" s="34" t="s">
        <v>295</v>
      </c>
      <c r="B43" s="64" t="s">
        <v>288</v>
      </c>
      <c r="C43" s="35"/>
      <c r="D43" s="66" t="s">
        <v>289</v>
      </c>
      <c r="E43" s="35"/>
      <c r="F43" s="35"/>
      <c r="G43" s="111">
        <f>G44+G46</f>
        <v>1155.9</v>
      </c>
      <c r="H43" s="111">
        <f>H44+H46</f>
        <v>1155.8</v>
      </c>
      <c r="I43" s="56">
        <f>H43/G43*100</f>
        <v>99.99134873258932</v>
      </c>
      <c r="J43" s="7"/>
      <c r="K43" s="7"/>
    </row>
    <row r="44" spans="1:11" ht="78.75">
      <c r="A44" s="124" t="s">
        <v>265</v>
      </c>
      <c r="B44" s="143" t="s">
        <v>290</v>
      </c>
      <c r="C44" s="68" t="s">
        <v>291</v>
      </c>
      <c r="D44" s="68" t="s">
        <v>289</v>
      </c>
      <c r="E44" s="68" t="s">
        <v>292</v>
      </c>
      <c r="F44" s="68" t="s">
        <v>131</v>
      </c>
      <c r="G44" s="70">
        <f>G45</f>
        <v>1144.9</v>
      </c>
      <c r="H44" s="70">
        <f>H45</f>
        <v>1144.8</v>
      </c>
      <c r="I44" s="56">
        <f>H44/G44*100</f>
        <v>99.99126561271726</v>
      </c>
      <c r="J44" s="7"/>
      <c r="K44" s="7"/>
    </row>
    <row r="45" spans="1:11" ht="31.5">
      <c r="A45" s="139" t="s">
        <v>296</v>
      </c>
      <c r="B45" s="78" t="s">
        <v>112</v>
      </c>
      <c r="C45" s="12" t="s">
        <v>291</v>
      </c>
      <c r="D45" s="12" t="s">
        <v>289</v>
      </c>
      <c r="E45" s="12" t="s">
        <v>292</v>
      </c>
      <c r="F45" s="67" t="s">
        <v>105</v>
      </c>
      <c r="G45" s="62">
        <v>1144.9</v>
      </c>
      <c r="H45" s="62">
        <v>1144.8</v>
      </c>
      <c r="I45" s="56">
        <f>H45/G45*100</f>
        <v>99.99126561271726</v>
      </c>
      <c r="J45" s="7"/>
      <c r="K45" s="7"/>
    </row>
    <row r="46" spans="1:11" ht="15.75">
      <c r="A46" s="13" t="s">
        <v>297</v>
      </c>
      <c r="B46" s="24" t="s">
        <v>293</v>
      </c>
      <c r="C46" s="68" t="s">
        <v>291</v>
      </c>
      <c r="D46" s="68" t="s">
        <v>289</v>
      </c>
      <c r="E46" s="68" t="s">
        <v>292</v>
      </c>
      <c r="F46" s="68" t="s">
        <v>132</v>
      </c>
      <c r="G46" s="70">
        <f>G47</f>
        <v>11</v>
      </c>
      <c r="H46" s="70">
        <f>H47</f>
        <v>11</v>
      </c>
      <c r="I46" s="56">
        <f>H46/G46*100</f>
        <v>100</v>
      </c>
      <c r="J46" s="7"/>
      <c r="K46" s="7"/>
    </row>
    <row r="47" spans="1:11" ht="15.75">
      <c r="A47" s="12" t="s">
        <v>298</v>
      </c>
      <c r="B47" s="24" t="s">
        <v>294</v>
      </c>
      <c r="C47" s="12" t="s">
        <v>291</v>
      </c>
      <c r="D47" s="12" t="s">
        <v>289</v>
      </c>
      <c r="E47" s="12" t="s">
        <v>292</v>
      </c>
      <c r="F47" s="12" t="s">
        <v>133</v>
      </c>
      <c r="G47" s="62">
        <v>11</v>
      </c>
      <c r="H47" s="62">
        <v>11</v>
      </c>
      <c r="I47" s="56">
        <f>H47/G47*100</f>
        <v>100</v>
      </c>
      <c r="J47" s="7"/>
      <c r="K47" s="7"/>
    </row>
    <row r="48" spans="1:11" ht="15.75">
      <c r="A48" s="12"/>
      <c r="B48" s="24"/>
      <c r="C48" s="12"/>
      <c r="D48" s="12"/>
      <c r="E48" s="12"/>
      <c r="F48" s="12"/>
      <c r="G48" s="9"/>
      <c r="H48" s="3"/>
      <c r="I48" s="56"/>
      <c r="J48" s="7"/>
      <c r="K48" s="7"/>
    </row>
    <row r="49" spans="1:11" ht="15.75">
      <c r="A49" s="34" t="s">
        <v>266</v>
      </c>
      <c r="B49" s="37" t="s">
        <v>27</v>
      </c>
      <c r="C49" s="66" t="s">
        <v>46</v>
      </c>
      <c r="D49" s="34" t="s">
        <v>72</v>
      </c>
      <c r="E49" s="34"/>
      <c r="F49" s="34"/>
      <c r="G49" s="39">
        <f>G50</f>
        <v>50</v>
      </c>
      <c r="H49" s="39">
        <f>H50</f>
        <v>0</v>
      </c>
      <c r="I49" s="56">
        <f>H49/G49*100</f>
        <v>0</v>
      </c>
      <c r="J49" s="7"/>
      <c r="K49" s="7"/>
    </row>
    <row r="50" spans="1:11" ht="18" customHeight="1">
      <c r="A50" s="101" t="s">
        <v>274</v>
      </c>
      <c r="B50" s="77" t="s">
        <v>28</v>
      </c>
      <c r="C50" s="68">
        <v>977</v>
      </c>
      <c r="D50" s="68" t="s">
        <v>72</v>
      </c>
      <c r="E50" s="68" t="s">
        <v>160</v>
      </c>
      <c r="F50" s="68" t="s">
        <v>135</v>
      </c>
      <c r="G50" s="9">
        <f>G51</f>
        <v>50</v>
      </c>
      <c r="H50" s="9">
        <f>H51</f>
        <v>0</v>
      </c>
      <c r="I50" s="56">
        <f>H50/G50*100</f>
        <v>0</v>
      </c>
      <c r="J50" s="7"/>
      <c r="K50" s="7"/>
    </row>
    <row r="51" spans="1:11" ht="17.25" customHeight="1">
      <c r="A51" s="99" t="s">
        <v>299</v>
      </c>
      <c r="B51" s="24" t="s">
        <v>139</v>
      </c>
      <c r="C51" s="12">
        <v>977</v>
      </c>
      <c r="D51" s="12" t="s">
        <v>72</v>
      </c>
      <c r="E51" s="12" t="s">
        <v>160</v>
      </c>
      <c r="F51" s="12" t="s">
        <v>104</v>
      </c>
      <c r="G51" s="9">
        <v>50</v>
      </c>
      <c r="H51" s="9">
        <v>0</v>
      </c>
      <c r="I51" s="56">
        <f>H51/G51*100</f>
        <v>0</v>
      </c>
      <c r="J51" s="7"/>
      <c r="K51" s="7"/>
    </row>
    <row r="52" spans="1:11" ht="18.75" customHeight="1">
      <c r="A52" s="34" t="s">
        <v>300</v>
      </c>
      <c r="B52" s="80" t="s">
        <v>25</v>
      </c>
      <c r="C52" s="66" t="s">
        <v>46</v>
      </c>
      <c r="D52" s="34" t="s">
        <v>69</v>
      </c>
      <c r="E52" s="34"/>
      <c r="F52" s="34"/>
      <c r="G52" s="39">
        <f>G53+G55+G57</f>
        <v>346.5</v>
      </c>
      <c r="H52" s="39">
        <f>H53+H55+H57</f>
        <v>103.5</v>
      </c>
      <c r="I52" s="56">
        <f>H52/G52*100</f>
        <v>29.87012987012987</v>
      </c>
      <c r="J52" s="7"/>
      <c r="K52" s="7"/>
    </row>
    <row r="53" spans="1:11" ht="36.75" customHeight="1">
      <c r="A53" s="13" t="s">
        <v>301</v>
      </c>
      <c r="B53" s="11" t="s">
        <v>140</v>
      </c>
      <c r="C53" s="68">
        <v>977</v>
      </c>
      <c r="D53" s="13" t="s">
        <v>69</v>
      </c>
      <c r="E53" s="68" t="s">
        <v>161</v>
      </c>
      <c r="F53" s="68" t="s">
        <v>135</v>
      </c>
      <c r="G53" s="8">
        <f>G54</f>
        <v>96</v>
      </c>
      <c r="H53" s="8">
        <f>H54</f>
        <v>96</v>
      </c>
      <c r="I53" s="56"/>
      <c r="J53" s="7"/>
      <c r="K53" s="7"/>
    </row>
    <row r="54" spans="1:11" ht="15.75">
      <c r="A54" s="12" t="s">
        <v>302</v>
      </c>
      <c r="B54" s="24" t="s">
        <v>13</v>
      </c>
      <c r="C54" s="12">
        <v>977</v>
      </c>
      <c r="D54" s="67" t="s">
        <v>69</v>
      </c>
      <c r="E54" s="12" t="s">
        <v>161</v>
      </c>
      <c r="F54" s="12" t="s">
        <v>134</v>
      </c>
      <c r="G54" s="9">
        <v>96</v>
      </c>
      <c r="H54" s="9">
        <v>96</v>
      </c>
      <c r="I54" s="56">
        <f>H54/G54*100</f>
        <v>100</v>
      </c>
      <c r="J54" s="7"/>
      <c r="K54" s="7"/>
    </row>
    <row r="55" spans="1:11" ht="110.25">
      <c r="A55" s="13" t="s">
        <v>303</v>
      </c>
      <c r="B55" s="75" t="s">
        <v>271</v>
      </c>
      <c r="C55" s="73">
        <v>977</v>
      </c>
      <c r="D55" s="25" t="s">
        <v>69</v>
      </c>
      <c r="E55" s="73" t="s">
        <v>272</v>
      </c>
      <c r="F55" s="26" t="s">
        <v>132</v>
      </c>
      <c r="G55" s="86">
        <f>G56</f>
        <v>243</v>
      </c>
      <c r="H55" s="86">
        <f>H56</f>
        <v>0</v>
      </c>
      <c r="I55" s="116">
        <f>H55/G55*100</f>
        <v>0</v>
      </c>
      <c r="J55" s="7"/>
      <c r="K55" s="7"/>
    </row>
    <row r="56" spans="1:11" ht="47.25">
      <c r="A56" s="12" t="s">
        <v>304</v>
      </c>
      <c r="B56" s="78" t="s">
        <v>273</v>
      </c>
      <c r="C56" s="79">
        <v>977</v>
      </c>
      <c r="D56" s="79" t="s">
        <v>69</v>
      </c>
      <c r="E56" s="26" t="s">
        <v>272</v>
      </c>
      <c r="F56" s="79" t="s">
        <v>132</v>
      </c>
      <c r="G56" s="16">
        <v>243</v>
      </c>
      <c r="H56" s="16">
        <v>0</v>
      </c>
      <c r="I56" s="116">
        <f>H56/G56*100</f>
        <v>0</v>
      </c>
      <c r="J56" s="7"/>
      <c r="K56" s="7"/>
    </row>
    <row r="57" spans="1:11" ht="63">
      <c r="A57" s="68" t="s">
        <v>305</v>
      </c>
      <c r="B57" s="140" t="s">
        <v>275</v>
      </c>
      <c r="C57" s="132" t="s">
        <v>46</v>
      </c>
      <c r="D57" s="132" t="s">
        <v>69</v>
      </c>
      <c r="E57" s="132" t="s">
        <v>159</v>
      </c>
      <c r="F57" s="132" t="s">
        <v>132</v>
      </c>
      <c r="G57" s="86">
        <f>G58</f>
        <v>7.5</v>
      </c>
      <c r="H57" s="86">
        <f>H58</f>
        <v>7.5</v>
      </c>
      <c r="I57" s="116">
        <f>H57/G57*100</f>
        <v>100</v>
      </c>
      <c r="J57" s="7"/>
      <c r="K57" s="7"/>
    </row>
    <row r="58" spans="1:11" ht="47.25">
      <c r="A58" s="12" t="s">
        <v>306</v>
      </c>
      <c r="B58" s="78" t="s">
        <v>273</v>
      </c>
      <c r="C58" s="79" t="s">
        <v>46</v>
      </c>
      <c r="D58" s="79" t="s">
        <v>69</v>
      </c>
      <c r="E58" s="135" t="s">
        <v>159</v>
      </c>
      <c r="F58" s="26" t="s">
        <v>133</v>
      </c>
      <c r="G58" s="16">
        <v>7.5</v>
      </c>
      <c r="H58" s="16">
        <v>7.5</v>
      </c>
      <c r="I58" s="116">
        <f>H58/G58*100</f>
        <v>100</v>
      </c>
      <c r="J58" s="7"/>
      <c r="K58" s="7"/>
    </row>
    <row r="59" spans="1:11" ht="15.75">
      <c r="A59" s="12"/>
      <c r="B59" s="24"/>
      <c r="C59" s="12"/>
      <c r="D59" s="67"/>
      <c r="E59" s="12"/>
      <c r="F59" s="12"/>
      <c r="G59" s="9"/>
      <c r="H59" s="9"/>
      <c r="I59" s="56"/>
      <c r="J59" s="7"/>
      <c r="K59" s="7"/>
    </row>
    <row r="60" spans="1:11" ht="15.75">
      <c r="A60" s="13"/>
      <c r="B60" s="24"/>
      <c r="C60" s="12"/>
      <c r="D60" s="12"/>
      <c r="E60" s="12"/>
      <c r="F60" s="3"/>
      <c r="G60" s="9"/>
      <c r="H60" s="3"/>
      <c r="I60" s="56"/>
      <c r="J60" s="7"/>
      <c r="K60" s="7"/>
    </row>
    <row r="61" spans="1:11" ht="33.75" customHeight="1">
      <c r="A61" s="10" t="s">
        <v>54</v>
      </c>
      <c r="B61" s="44" t="s">
        <v>19</v>
      </c>
      <c r="C61" s="83" t="s">
        <v>46</v>
      </c>
      <c r="D61" s="10" t="s">
        <v>14</v>
      </c>
      <c r="E61" s="40"/>
      <c r="F61" s="41"/>
      <c r="G61" s="43">
        <f aca="true" t="shared" si="2" ref="G61:H63">G62</f>
        <v>250</v>
      </c>
      <c r="H61" s="43">
        <f t="shared" si="2"/>
        <v>130.8</v>
      </c>
      <c r="I61" s="56">
        <f>H61/G61*100</f>
        <v>52.32</v>
      </c>
      <c r="J61" s="7"/>
      <c r="K61" s="7"/>
    </row>
    <row r="62" spans="1:11" ht="51" customHeight="1">
      <c r="A62" s="34" t="s">
        <v>36</v>
      </c>
      <c r="B62" s="37" t="s">
        <v>142</v>
      </c>
      <c r="C62" s="66">
        <v>977</v>
      </c>
      <c r="D62" s="34" t="s">
        <v>15</v>
      </c>
      <c r="E62" s="34"/>
      <c r="F62" s="38"/>
      <c r="G62" s="39">
        <f t="shared" si="2"/>
        <v>250</v>
      </c>
      <c r="H62" s="39">
        <f t="shared" si="2"/>
        <v>130.8</v>
      </c>
      <c r="I62" s="56"/>
      <c r="J62" s="7"/>
      <c r="K62" s="7"/>
    </row>
    <row r="63" spans="1:11" ht="125.25" customHeight="1">
      <c r="A63" s="101" t="s">
        <v>59</v>
      </c>
      <c r="B63" s="11" t="s">
        <v>326</v>
      </c>
      <c r="C63" s="68">
        <v>977</v>
      </c>
      <c r="D63" s="13" t="s">
        <v>15</v>
      </c>
      <c r="E63" s="68" t="s">
        <v>162</v>
      </c>
      <c r="F63" s="69"/>
      <c r="G63" s="8">
        <f t="shared" si="2"/>
        <v>250</v>
      </c>
      <c r="H63" s="8">
        <f t="shared" si="2"/>
        <v>130.8</v>
      </c>
      <c r="I63" s="56"/>
      <c r="J63" s="7"/>
      <c r="K63" s="7"/>
    </row>
    <row r="64" spans="1:11" ht="35.25" customHeight="1">
      <c r="A64" s="98" t="s">
        <v>81</v>
      </c>
      <c r="B64" s="78" t="s">
        <v>109</v>
      </c>
      <c r="C64" s="67">
        <v>977</v>
      </c>
      <c r="D64" s="67" t="s">
        <v>15</v>
      </c>
      <c r="E64" s="67" t="s">
        <v>162</v>
      </c>
      <c r="F64" s="74">
        <v>200</v>
      </c>
      <c r="G64" s="62">
        <f>G65</f>
        <v>250</v>
      </c>
      <c r="H64" s="62">
        <f>H65</f>
        <v>130.8</v>
      </c>
      <c r="I64" s="56">
        <f>H64/G64*100</f>
        <v>52.32</v>
      </c>
      <c r="J64" s="7"/>
      <c r="K64" s="7"/>
    </row>
    <row r="65" spans="1:11" ht="17.25" customHeight="1">
      <c r="A65" s="98" t="s">
        <v>82</v>
      </c>
      <c r="B65" s="78" t="s">
        <v>64</v>
      </c>
      <c r="C65" s="67">
        <v>977</v>
      </c>
      <c r="D65" s="67" t="s">
        <v>15</v>
      </c>
      <c r="E65" s="67" t="s">
        <v>162</v>
      </c>
      <c r="F65" s="74">
        <v>240</v>
      </c>
      <c r="G65" s="62">
        <v>250</v>
      </c>
      <c r="H65" s="62">
        <v>130.8</v>
      </c>
      <c r="I65" s="56"/>
      <c r="J65" s="7"/>
      <c r="K65" s="7"/>
    </row>
    <row r="66" spans="1:11" ht="15.75">
      <c r="A66" s="10" t="s">
        <v>55</v>
      </c>
      <c r="B66" s="94" t="s">
        <v>148</v>
      </c>
      <c r="C66" s="97" t="s">
        <v>46</v>
      </c>
      <c r="D66" s="97" t="s">
        <v>116</v>
      </c>
      <c r="E66" s="92"/>
      <c r="F66" s="93"/>
      <c r="G66" s="112">
        <f>G67+G69</f>
        <v>114</v>
      </c>
      <c r="H66" s="112">
        <f>H67+H69</f>
        <v>102.5</v>
      </c>
      <c r="I66" s="56"/>
      <c r="J66" s="7"/>
      <c r="K66" s="7"/>
    </row>
    <row r="67" spans="1:11" ht="33" customHeight="1">
      <c r="A67" s="102" t="s">
        <v>38</v>
      </c>
      <c r="B67" s="64" t="s">
        <v>149</v>
      </c>
      <c r="C67" s="66" t="s">
        <v>46</v>
      </c>
      <c r="D67" s="66" t="s">
        <v>150</v>
      </c>
      <c r="E67" s="66"/>
      <c r="F67" s="95"/>
      <c r="G67" s="65">
        <f>G68</f>
        <v>99</v>
      </c>
      <c r="H67" s="65">
        <f>H68</f>
        <v>94.6</v>
      </c>
      <c r="I67" s="56">
        <f>H67/G67*100</f>
        <v>95.55555555555554</v>
      </c>
      <c r="J67" s="7"/>
      <c r="K67" s="7"/>
    </row>
    <row r="68" spans="1:11" ht="98.25" customHeight="1">
      <c r="A68" s="101" t="s">
        <v>39</v>
      </c>
      <c r="B68" s="75" t="s">
        <v>151</v>
      </c>
      <c r="C68" s="73" t="s">
        <v>46</v>
      </c>
      <c r="D68" s="73" t="s">
        <v>150</v>
      </c>
      <c r="E68" s="73" t="s">
        <v>163</v>
      </c>
      <c r="F68" s="119">
        <v>240</v>
      </c>
      <c r="G68" s="86">
        <v>99</v>
      </c>
      <c r="H68" s="86">
        <v>94.6</v>
      </c>
      <c r="I68" s="116">
        <f>H68/G68*100</f>
        <v>95.55555555555554</v>
      </c>
      <c r="J68" s="7"/>
      <c r="K68" s="7"/>
    </row>
    <row r="69" spans="1:11" ht="36" customHeight="1">
      <c r="A69" s="102" t="s">
        <v>165</v>
      </c>
      <c r="B69" s="64" t="s">
        <v>166</v>
      </c>
      <c r="C69" s="66" t="s">
        <v>46</v>
      </c>
      <c r="D69" s="66" t="s">
        <v>164</v>
      </c>
      <c r="E69" s="109"/>
      <c r="F69" s="110"/>
      <c r="G69" s="111">
        <f>G70</f>
        <v>15</v>
      </c>
      <c r="H69" s="111">
        <f>H70</f>
        <v>7.9</v>
      </c>
      <c r="I69" s="116">
        <f>H69/G69*100</f>
        <v>52.66666666666667</v>
      </c>
      <c r="J69" s="7"/>
      <c r="K69" s="7"/>
    </row>
    <row r="70" spans="1:11" ht="64.5" customHeight="1">
      <c r="A70" s="98" t="s">
        <v>167</v>
      </c>
      <c r="B70" s="78" t="s">
        <v>327</v>
      </c>
      <c r="C70" s="79" t="s">
        <v>46</v>
      </c>
      <c r="D70" s="79" t="s">
        <v>164</v>
      </c>
      <c r="E70" s="79" t="s">
        <v>168</v>
      </c>
      <c r="F70" s="117">
        <v>240</v>
      </c>
      <c r="G70" s="61">
        <v>15</v>
      </c>
      <c r="H70" s="61">
        <v>7.9</v>
      </c>
      <c r="I70" s="116">
        <f>H70/G70*100</f>
        <v>52.66666666666667</v>
      </c>
      <c r="J70" s="7"/>
      <c r="K70" s="7"/>
    </row>
    <row r="71" spans="1:11" ht="15.75">
      <c r="A71" s="12"/>
      <c r="B71" s="11"/>
      <c r="C71" s="12"/>
      <c r="D71" s="12"/>
      <c r="E71" s="12"/>
      <c r="F71" s="12"/>
      <c r="G71" s="8"/>
      <c r="H71" s="3"/>
      <c r="I71" s="56"/>
      <c r="J71" s="7"/>
      <c r="K71" s="7"/>
    </row>
    <row r="72" spans="1:11" ht="19.5" customHeight="1">
      <c r="A72" s="10" t="s">
        <v>40</v>
      </c>
      <c r="B72" s="44" t="s">
        <v>6</v>
      </c>
      <c r="C72" s="83" t="s">
        <v>46</v>
      </c>
      <c r="D72" s="10" t="s">
        <v>12</v>
      </c>
      <c r="E72" s="42"/>
      <c r="F72" s="42"/>
      <c r="G72" s="43">
        <f>G73</f>
        <v>27000</v>
      </c>
      <c r="H72" s="43">
        <f>H73</f>
        <v>26262.5</v>
      </c>
      <c r="I72" s="56">
        <f>H72/G72*100</f>
        <v>97.26851851851852</v>
      </c>
      <c r="J72" s="7"/>
      <c r="K72" s="7"/>
    </row>
    <row r="73" spans="1:11" ht="19.5" customHeight="1">
      <c r="A73" s="107" t="s">
        <v>41</v>
      </c>
      <c r="B73" s="103" t="s">
        <v>85</v>
      </c>
      <c r="C73" s="83" t="s">
        <v>46</v>
      </c>
      <c r="D73" s="10" t="s">
        <v>65</v>
      </c>
      <c r="E73" s="42"/>
      <c r="F73" s="42"/>
      <c r="G73" s="43">
        <f>G74+G77+G81+G83</f>
        <v>27000</v>
      </c>
      <c r="H73" s="43">
        <f>H74+H77+H81+H83</f>
        <v>26262.5</v>
      </c>
      <c r="I73" s="56">
        <f>H73/G73*100</f>
        <v>97.26851851851852</v>
      </c>
      <c r="J73" s="7"/>
      <c r="K73" s="7"/>
    </row>
    <row r="74" spans="1:11" ht="71.25" customHeight="1">
      <c r="A74" s="102" t="s">
        <v>60</v>
      </c>
      <c r="B74" s="37" t="s">
        <v>328</v>
      </c>
      <c r="C74" s="66" t="s">
        <v>46</v>
      </c>
      <c r="D74" s="34" t="s">
        <v>65</v>
      </c>
      <c r="E74" s="38">
        <v>6000000130</v>
      </c>
      <c r="F74" s="38"/>
      <c r="G74" s="39">
        <f>G75+G79</f>
        <v>23032</v>
      </c>
      <c r="H74" s="39">
        <f>H75+H79</f>
        <v>22760.7</v>
      </c>
      <c r="I74" s="56">
        <f>H74/G74*100</f>
        <v>98.8220736366794</v>
      </c>
      <c r="J74" s="7"/>
      <c r="K74" s="7"/>
    </row>
    <row r="75" spans="1:11" ht="47.25">
      <c r="A75" s="100" t="s">
        <v>119</v>
      </c>
      <c r="B75" s="75" t="s">
        <v>84</v>
      </c>
      <c r="C75" s="68" t="s">
        <v>46</v>
      </c>
      <c r="D75" s="68" t="s">
        <v>65</v>
      </c>
      <c r="E75" s="113">
        <v>6000000131</v>
      </c>
      <c r="F75" s="69"/>
      <c r="G75" s="70">
        <f>G76</f>
        <v>22870.2</v>
      </c>
      <c r="H75" s="70">
        <f>H76</f>
        <v>22599</v>
      </c>
      <c r="I75" s="56"/>
      <c r="J75" s="7"/>
      <c r="K75" s="7"/>
    </row>
    <row r="76" spans="1:11" ht="31.5">
      <c r="A76" s="98" t="s">
        <v>61</v>
      </c>
      <c r="B76" s="78" t="s">
        <v>109</v>
      </c>
      <c r="C76" s="67" t="s">
        <v>46</v>
      </c>
      <c r="D76" s="67" t="s">
        <v>65</v>
      </c>
      <c r="E76" s="114">
        <v>6000000131</v>
      </c>
      <c r="F76" s="74">
        <v>240</v>
      </c>
      <c r="G76" s="62">
        <v>22870.2</v>
      </c>
      <c r="H76" s="62">
        <v>22599</v>
      </c>
      <c r="I76" s="56"/>
      <c r="J76" s="7"/>
      <c r="K76" s="7"/>
    </row>
    <row r="77" spans="1:11" ht="15.75">
      <c r="A77" s="100" t="s">
        <v>120</v>
      </c>
      <c r="B77" s="75" t="s">
        <v>16</v>
      </c>
      <c r="C77" s="68">
        <v>977</v>
      </c>
      <c r="D77" s="68" t="s">
        <v>65</v>
      </c>
      <c r="E77" s="69">
        <v>6000000150</v>
      </c>
      <c r="F77" s="69"/>
      <c r="G77" s="70">
        <f>G78</f>
        <v>2487.6</v>
      </c>
      <c r="H77" s="70">
        <f>H78</f>
        <v>2111</v>
      </c>
      <c r="I77" s="56">
        <f>H77/G77*100</f>
        <v>84.86091011416626</v>
      </c>
      <c r="J77" s="7"/>
      <c r="K77" s="7"/>
    </row>
    <row r="78" spans="1:11" ht="15.75">
      <c r="A78" s="98" t="s">
        <v>169</v>
      </c>
      <c r="B78" s="78" t="s">
        <v>16</v>
      </c>
      <c r="C78" s="67" t="s">
        <v>46</v>
      </c>
      <c r="D78" s="67" t="s">
        <v>65</v>
      </c>
      <c r="E78" s="74">
        <v>6000000151</v>
      </c>
      <c r="F78" s="74">
        <v>240</v>
      </c>
      <c r="G78" s="62">
        <v>2487.6</v>
      </c>
      <c r="H78" s="62">
        <v>2111</v>
      </c>
      <c r="I78" s="121"/>
      <c r="J78" s="7"/>
      <c r="K78" s="7"/>
    </row>
    <row r="79" spans="1:11" ht="39.75" customHeight="1">
      <c r="A79" s="100" t="s">
        <v>121</v>
      </c>
      <c r="B79" s="75" t="s">
        <v>86</v>
      </c>
      <c r="C79" s="68">
        <v>977</v>
      </c>
      <c r="D79" s="68" t="s">
        <v>65</v>
      </c>
      <c r="E79" s="69">
        <v>6000000132</v>
      </c>
      <c r="F79" s="69"/>
      <c r="G79" s="70">
        <f>G80</f>
        <v>161.8</v>
      </c>
      <c r="H79" s="70">
        <f>H80</f>
        <v>161.7</v>
      </c>
      <c r="I79" s="56">
        <f>H79/G79*100</f>
        <v>99.938195302843</v>
      </c>
      <c r="J79" s="7"/>
      <c r="K79" s="7"/>
    </row>
    <row r="80" spans="1:11" ht="33.75" customHeight="1">
      <c r="A80" s="98" t="s">
        <v>122</v>
      </c>
      <c r="B80" s="78" t="s">
        <v>109</v>
      </c>
      <c r="C80" s="67">
        <v>977</v>
      </c>
      <c r="D80" s="67" t="s">
        <v>65</v>
      </c>
      <c r="E80" s="74">
        <v>6000000132</v>
      </c>
      <c r="F80" s="74">
        <v>240</v>
      </c>
      <c r="G80" s="62">
        <v>161.8</v>
      </c>
      <c r="H80" s="62">
        <v>161.7</v>
      </c>
      <c r="I80" s="56"/>
      <c r="J80" s="7"/>
      <c r="K80" s="7"/>
    </row>
    <row r="81" spans="1:11" ht="48" customHeight="1">
      <c r="A81" s="100" t="s">
        <v>123</v>
      </c>
      <c r="B81" s="75" t="s">
        <v>87</v>
      </c>
      <c r="C81" s="68">
        <v>977</v>
      </c>
      <c r="D81" s="68" t="s">
        <v>65</v>
      </c>
      <c r="E81" s="69">
        <v>6000000161</v>
      </c>
      <c r="F81" s="69"/>
      <c r="G81" s="70">
        <f>G82</f>
        <v>455.7</v>
      </c>
      <c r="H81" s="70">
        <f>H82</f>
        <v>393.2</v>
      </c>
      <c r="I81" s="56">
        <f>H81/G81*100</f>
        <v>86.28483651525126</v>
      </c>
      <c r="J81" s="7"/>
      <c r="K81" s="7"/>
    </row>
    <row r="82" spans="1:11" ht="32.25" customHeight="1">
      <c r="A82" s="98" t="s">
        <v>124</v>
      </c>
      <c r="B82" s="78" t="s">
        <v>109</v>
      </c>
      <c r="C82" s="67">
        <v>977</v>
      </c>
      <c r="D82" s="67" t="s">
        <v>65</v>
      </c>
      <c r="E82" s="74">
        <v>6000000161</v>
      </c>
      <c r="F82" s="74">
        <v>240</v>
      </c>
      <c r="G82" s="122">
        <v>455.7</v>
      </c>
      <c r="H82" s="62">
        <v>393.2</v>
      </c>
      <c r="I82" s="56"/>
      <c r="J82" s="7"/>
      <c r="K82" s="7"/>
    </row>
    <row r="83" spans="1:11" ht="17.25" customHeight="1">
      <c r="A83" s="100" t="s">
        <v>125</v>
      </c>
      <c r="B83" s="75" t="s">
        <v>101</v>
      </c>
      <c r="C83" s="68">
        <v>977</v>
      </c>
      <c r="D83" s="68" t="s">
        <v>65</v>
      </c>
      <c r="E83" s="69">
        <v>6000000162</v>
      </c>
      <c r="F83" s="69"/>
      <c r="G83" s="70">
        <f>G84</f>
        <v>1024.7</v>
      </c>
      <c r="H83" s="70">
        <f>H84</f>
        <v>997.6</v>
      </c>
      <c r="I83" s="56">
        <f>H83/G83*100</f>
        <v>97.3553235093198</v>
      </c>
      <c r="J83" s="7"/>
      <c r="K83" s="7"/>
    </row>
    <row r="84" spans="1:11" ht="33.75" customHeight="1">
      <c r="A84" s="98" t="s">
        <v>126</v>
      </c>
      <c r="B84" s="78" t="s">
        <v>109</v>
      </c>
      <c r="C84" s="67">
        <v>977</v>
      </c>
      <c r="D84" s="67" t="s">
        <v>65</v>
      </c>
      <c r="E84" s="74">
        <v>6000000162</v>
      </c>
      <c r="F84" s="74">
        <v>240</v>
      </c>
      <c r="G84" s="62">
        <v>1024.7</v>
      </c>
      <c r="H84" s="62">
        <v>997.6</v>
      </c>
      <c r="I84" s="56"/>
      <c r="J84" s="7"/>
      <c r="K84" s="7"/>
    </row>
    <row r="85" spans="1:11" ht="15.75">
      <c r="A85" s="124" t="s">
        <v>42</v>
      </c>
      <c r="B85" s="147" t="s">
        <v>10</v>
      </c>
      <c r="C85" s="126">
        <v>977</v>
      </c>
      <c r="D85" s="124" t="s">
        <v>21</v>
      </c>
      <c r="E85" s="148"/>
      <c r="F85" s="148"/>
      <c r="G85" s="127">
        <f>G89+G94+G86</f>
        <v>3135.9</v>
      </c>
      <c r="H85" s="127">
        <f>H89+H94+H86</f>
        <v>739.5000000000001</v>
      </c>
      <c r="I85" s="56">
        <f>H85/G85*100</f>
        <v>23.581746866928157</v>
      </c>
      <c r="J85" s="7"/>
      <c r="K85" s="7"/>
    </row>
    <row r="86" spans="1:11" ht="31.5">
      <c r="A86" s="124" t="s">
        <v>43</v>
      </c>
      <c r="B86" s="149" t="s">
        <v>196</v>
      </c>
      <c r="C86" s="150">
        <v>977</v>
      </c>
      <c r="D86" s="150" t="s">
        <v>197</v>
      </c>
      <c r="E86" s="148"/>
      <c r="F86" s="148"/>
      <c r="G86" s="127">
        <f>G87</f>
        <v>300</v>
      </c>
      <c r="H86" s="127">
        <f>H87</f>
        <v>30</v>
      </c>
      <c r="I86" s="56">
        <f>H86/G86*100</f>
        <v>10</v>
      </c>
      <c r="J86" s="7"/>
      <c r="K86" s="7"/>
    </row>
    <row r="87" spans="1:11" ht="47.25">
      <c r="A87" s="124" t="s">
        <v>62</v>
      </c>
      <c r="B87" s="134" t="s">
        <v>198</v>
      </c>
      <c r="C87" s="135" t="s">
        <v>46</v>
      </c>
      <c r="D87" s="135" t="s">
        <v>197</v>
      </c>
      <c r="E87" s="151">
        <v>4310100180</v>
      </c>
      <c r="F87" s="151">
        <v>240</v>
      </c>
      <c r="G87" s="152">
        <v>300</v>
      </c>
      <c r="H87" s="152">
        <v>30</v>
      </c>
      <c r="I87" s="120">
        <f>H87/G87*100</f>
        <v>10</v>
      </c>
      <c r="J87" s="7"/>
      <c r="K87" s="7"/>
    </row>
    <row r="88" spans="1:11" ht="15.75">
      <c r="A88" s="124"/>
      <c r="B88" s="147"/>
      <c r="C88" s="126"/>
      <c r="D88" s="124"/>
      <c r="E88" s="148"/>
      <c r="F88" s="148"/>
      <c r="G88" s="127"/>
      <c r="H88" s="127"/>
      <c r="I88" s="56"/>
      <c r="J88" s="7"/>
      <c r="K88" s="7"/>
    </row>
    <row r="89" spans="1:11" ht="15.75">
      <c r="A89" s="34" t="s">
        <v>193</v>
      </c>
      <c r="B89" s="45" t="s">
        <v>245</v>
      </c>
      <c r="C89" s="35">
        <v>977</v>
      </c>
      <c r="D89" s="34" t="s">
        <v>17</v>
      </c>
      <c r="E89" s="38"/>
      <c r="F89" s="34"/>
      <c r="G89" s="39">
        <f>G90</f>
        <v>1400</v>
      </c>
      <c r="H89" s="39">
        <f>H90</f>
        <v>87.5</v>
      </c>
      <c r="I89" s="56">
        <f>H89/G89*100</f>
        <v>6.25</v>
      </c>
      <c r="J89" s="7"/>
      <c r="K89" s="7"/>
    </row>
    <row r="90" spans="1:11" ht="78.75">
      <c r="A90" s="124" t="s">
        <v>199</v>
      </c>
      <c r="B90" s="11" t="s">
        <v>329</v>
      </c>
      <c r="C90" s="73" t="s">
        <v>46</v>
      </c>
      <c r="D90" s="73" t="s">
        <v>17</v>
      </c>
      <c r="E90" s="119">
        <v>4310200190</v>
      </c>
      <c r="F90" s="73"/>
      <c r="G90" s="86">
        <f>G91+G92</f>
        <v>1400</v>
      </c>
      <c r="H90" s="86">
        <f>H91+H92</f>
        <v>87.5</v>
      </c>
      <c r="I90" s="56">
        <f>H90/G90*100</f>
        <v>6.25</v>
      </c>
      <c r="J90" s="7"/>
      <c r="K90" s="7"/>
    </row>
    <row r="91" spans="1:11" ht="31.5">
      <c r="A91" s="12" t="s">
        <v>200</v>
      </c>
      <c r="B91" s="24" t="s">
        <v>171</v>
      </c>
      <c r="C91" s="12" t="s">
        <v>46</v>
      </c>
      <c r="D91" s="12" t="s">
        <v>17</v>
      </c>
      <c r="E91" s="74">
        <v>4310200191</v>
      </c>
      <c r="F91" s="67" t="s">
        <v>133</v>
      </c>
      <c r="G91" s="9">
        <v>700</v>
      </c>
      <c r="H91" s="9">
        <v>87.5</v>
      </c>
      <c r="I91" s="56">
        <f>H91/G91*100</f>
        <v>12.5</v>
      </c>
      <c r="J91" s="7"/>
      <c r="K91" s="7"/>
    </row>
    <row r="92" spans="1:11" ht="15.75">
      <c r="A92" s="12" t="s">
        <v>201</v>
      </c>
      <c r="B92" s="78" t="s">
        <v>51</v>
      </c>
      <c r="C92" s="12" t="s">
        <v>46</v>
      </c>
      <c r="D92" s="12" t="s">
        <v>17</v>
      </c>
      <c r="E92" s="74">
        <v>4310200192</v>
      </c>
      <c r="F92" s="67" t="s">
        <v>133</v>
      </c>
      <c r="G92" s="9">
        <v>700</v>
      </c>
      <c r="H92" s="9">
        <v>0</v>
      </c>
      <c r="I92" s="56">
        <f>H92/G92*100</f>
        <v>0</v>
      </c>
      <c r="J92" s="7"/>
      <c r="K92" s="7"/>
    </row>
    <row r="93" spans="1:11" ht="15.75">
      <c r="A93" s="124"/>
      <c r="B93" s="125"/>
      <c r="C93" s="126"/>
      <c r="D93" s="124"/>
      <c r="E93" s="113"/>
      <c r="F93" s="124"/>
      <c r="G93" s="127"/>
      <c r="H93" s="127"/>
      <c r="I93" s="56"/>
      <c r="J93" s="7"/>
      <c r="K93" s="7"/>
    </row>
    <row r="94" spans="1:11" ht="31.5">
      <c r="A94" s="124" t="s">
        <v>202</v>
      </c>
      <c r="B94" s="125" t="s">
        <v>194</v>
      </c>
      <c r="C94" s="126" t="s">
        <v>46</v>
      </c>
      <c r="D94" s="124" t="s">
        <v>191</v>
      </c>
      <c r="E94" s="113"/>
      <c r="F94" s="124"/>
      <c r="G94" s="127">
        <f>G95+G102+G107+G111+G114+G117+G119+G125</f>
        <v>1435.9</v>
      </c>
      <c r="H94" s="127">
        <f>H95+H102+H107+H111+H114+H117+H119+H125</f>
        <v>622.0000000000001</v>
      </c>
      <c r="I94" s="116">
        <f>H94/G94*100</f>
        <v>43.31777978967895</v>
      </c>
      <c r="J94" s="7"/>
      <c r="K94" s="7"/>
    </row>
    <row r="95" spans="1:11" ht="89.25" customHeight="1">
      <c r="A95" s="13" t="s">
        <v>203</v>
      </c>
      <c r="B95" s="11" t="s">
        <v>330</v>
      </c>
      <c r="C95" s="12">
        <v>977</v>
      </c>
      <c r="D95" s="13" t="s">
        <v>191</v>
      </c>
      <c r="E95" s="69">
        <v>4310100190</v>
      </c>
      <c r="F95" s="68"/>
      <c r="G95" s="8">
        <f>G96</f>
        <v>605.8</v>
      </c>
      <c r="H95" s="8">
        <f>H96</f>
        <v>15.5</v>
      </c>
      <c r="I95" s="56"/>
      <c r="J95" s="7"/>
      <c r="K95" s="7"/>
    </row>
    <row r="96" spans="1:11" ht="35.25" customHeight="1">
      <c r="A96" s="13" t="s">
        <v>204</v>
      </c>
      <c r="B96" s="75" t="s">
        <v>109</v>
      </c>
      <c r="C96" s="68">
        <v>977</v>
      </c>
      <c r="D96" s="68" t="s">
        <v>191</v>
      </c>
      <c r="E96" s="69">
        <v>4310100190</v>
      </c>
      <c r="F96" s="68" t="s">
        <v>132</v>
      </c>
      <c r="G96" s="8">
        <f>G97+G98+G99+G100+G101</f>
        <v>605.8</v>
      </c>
      <c r="H96" s="8">
        <f>H97+H98+H99+H100+H101</f>
        <v>15.5</v>
      </c>
      <c r="I96" s="56"/>
      <c r="J96" s="7"/>
      <c r="K96" s="7"/>
    </row>
    <row r="97" spans="1:11" ht="18" customHeight="1">
      <c r="A97" s="12" t="s">
        <v>205</v>
      </c>
      <c r="B97" s="24" t="s">
        <v>50</v>
      </c>
      <c r="C97" s="12" t="s">
        <v>46</v>
      </c>
      <c r="D97" s="12" t="s">
        <v>191</v>
      </c>
      <c r="E97" s="74">
        <v>4310100191</v>
      </c>
      <c r="F97" s="67" t="s">
        <v>133</v>
      </c>
      <c r="G97" s="9">
        <v>256.8</v>
      </c>
      <c r="H97" s="9">
        <v>0</v>
      </c>
      <c r="I97" s="56">
        <f aca="true" t="shared" si="3" ref="I97:I108">H97/G97*100</f>
        <v>0</v>
      </c>
      <c r="J97" s="7"/>
      <c r="K97" s="7"/>
    </row>
    <row r="98" spans="1:11" ht="47.25">
      <c r="A98" s="12" t="s">
        <v>206</v>
      </c>
      <c r="B98" s="24" t="s">
        <v>170</v>
      </c>
      <c r="C98" s="26" t="s">
        <v>46</v>
      </c>
      <c r="D98" s="26" t="s">
        <v>191</v>
      </c>
      <c r="E98" s="117">
        <v>4310100192</v>
      </c>
      <c r="F98" s="79" t="s">
        <v>133</v>
      </c>
      <c r="G98" s="16">
        <v>30</v>
      </c>
      <c r="H98" s="16">
        <v>0</v>
      </c>
      <c r="I98" s="116">
        <f t="shared" si="3"/>
        <v>0</v>
      </c>
      <c r="J98" s="7"/>
      <c r="K98" s="7"/>
    </row>
    <row r="99" spans="1:11" ht="31.5">
      <c r="A99" s="12" t="s">
        <v>207</v>
      </c>
      <c r="B99" s="24" t="s">
        <v>209</v>
      </c>
      <c r="C99" s="26" t="s">
        <v>46</v>
      </c>
      <c r="D99" s="26" t="s">
        <v>191</v>
      </c>
      <c r="E99" s="117">
        <v>4310100193</v>
      </c>
      <c r="F99" s="79" t="s">
        <v>133</v>
      </c>
      <c r="G99" s="16">
        <v>300</v>
      </c>
      <c r="H99" s="16">
        <v>0</v>
      </c>
      <c r="I99" s="116">
        <f t="shared" si="3"/>
        <v>0</v>
      </c>
      <c r="J99" s="7"/>
      <c r="K99" s="7"/>
    </row>
    <row r="100" spans="1:11" ht="18" customHeight="1">
      <c r="A100" s="12" t="s">
        <v>208</v>
      </c>
      <c r="B100" s="24" t="s">
        <v>49</v>
      </c>
      <c r="C100" s="12" t="s">
        <v>46</v>
      </c>
      <c r="D100" s="12" t="s">
        <v>191</v>
      </c>
      <c r="E100" s="74">
        <v>4310100194</v>
      </c>
      <c r="F100" s="67" t="s">
        <v>133</v>
      </c>
      <c r="G100" s="9">
        <v>7.9</v>
      </c>
      <c r="H100" s="9">
        <v>4.4</v>
      </c>
      <c r="I100" s="56">
        <f t="shared" si="3"/>
        <v>55.69620253164557</v>
      </c>
      <c r="J100" s="7"/>
      <c r="K100" s="7"/>
    </row>
    <row r="101" spans="1:11" ht="50.25" customHeight="1">
      <c r="A101" s="12" t="s">
        <v>210</v>
      </c>
      <c r="B101" s="24" t="s">
        <v>211</v>
      </c>
      <c r="C101" s="12" t="s">
        <v>46</v>
      </c>
      <c r="D101" s="12" t="s">
        <v>191</v>
      </c>
      <c r="E101" s="74">
        <v>4310100195</v>
      </c>
      <c r="F101" s="67" t="s">
        <v>133</v>
      </c>
      <c r="G101" s="9">
        <v>11.1</v>
      </c>
      <c r="H101" s="9">
        <v>11.1</v>
      </c>
      <c r="I101" s="56">
        <f t="shared" si="3"/>
        <v>100</v>
      </c>
      <c r="J101" s="7"/>
      <c r="K101" s="7"/>
    </row>
    <row r="102" spans="1:11" ht="69" customHeight="1">
      <c r="A102" s="13" t="s">
        <v>214</v>
      </c>
      <c r="B102" s="11" t="s">
        <v>331</v>
      </c>
      <c r="C102" s="68" t="s">
        <v>46</v>
      </c>
      <c r="D102" s="68" t="s">
        <v>191</v>
      </c>
      <c r="E102" s="69">
        <v>4310500520</v>
      </c>
      <c r="F102" s="68"/>
      <c r="G102" s="70">
        <f>G103+G104+G105</f>
        <v>110</v>
      </c>
      <c r="H102" s="70">
        <f>H103+H104+H105</f>
        <v>41.400000000000006</v>
      </c>
      <c r="I102" s="116">
        <f t="shared" si="3"/>
        <v>37.63636363636364</v>
      </c>
      <c r="J102" s="7"/>
      <c r="K102" s="7"/>
    </row>
    <row r="103" spans="1:11" ht="15.75">
      <c r="A103" s="67" t="s">
        <v>220</v>
      </c>
      <c r="B103" s="24" t="s">
        <v>172</v>
      </c>
      <c r="C103" s="12" t="s">
        <v>46</v>
      </c>
      <c r="D103" s="12" t="s">
        <v>191</v>
      </c>
      <c r="E103" s="74">
        <v>4310500521</v>
      </c>
      <c r="F103" s="67" t="s">
        <v>133</v>
      </c>
      <c r="G103" s="9">
        <v>59.4</v>
      </c>
      <c r="H103" s="9">
        <v>20.8</v>
      </c>
      <c r="I103" s="56">
        <f t="shared" si="3"/>
        <v>35.01683501683502</v>
      </c>
      <c r="J103" s="7"/>
      <c r="K103" s="7"/>
    </row>
    <row r="104" spans="1:11" ht="31.5">
      <c r="A104" s="67" t="s">
        <v>277</v>
      </c>
      <c r="B104" s="24" t="s">
        <v>338</v>
      </c>
      <c r="C104" s="12" t="s">
        <v>46</v>
      </c>
      <c r="D104" s="12" t="s">
        <v>191</v>
      </c>
      <c r="E104" s="74">
        <v>4310500522</v>
      </c>
      <c r="F104" s="67" t="s">
        <v>133</v>
      </c>
      <c r="G104" s="9">
        <v>30</v>
      </c>
      <c r="H104" s="9">
        <v>0</v>
      </c>
      <c r="I104" s="116">
        <f t="shared" si="3"/>
        <v>0</v>
      </c>
      <c r="J104" s="7"/>
      <c r="K104" s="7"/>
    </row>
    <row r="105" spans="1:11" ht="31.5">
      <c r="A105" s="67" t="s">
        <v>278</v>
      </c>
      <c r="B105" s="24" t="s">
        <v>279</v>
      </c>
      <c r="C105" s="12" t="s">
        <v>46</v>
      </c>
      <c r="D105" s="12" t="s">
        <v>191</v>
      </c>
      <c r="E105" s="74">
        <v>4310500524</v>
      </c>
      <c r="F105" s="67" t="s">
        <v>133</v>
      </c>
      <c r="G105" s="9">
        <v>20.6</v>
      </c>
      <c r="H105" s="9">
        <v>20.6</v>
      </c>
      <c r="I105" s="56">
        <f t="shared" si="3"/>
        <v>100</v>
      </c>
      <c r="J105" s="7"/>
      <c r="K105" s="7"/>
    </row>
    <row r="106" spans="1:11" ht="15.75">
      <c r="A106" s="67"/>
      <c r="B106" s="24"/>
      <c r="C106" s="12"/>
      <c r="D106" s="12"/>
      <c r="E106" s="74"/>
      <c r="F106" s="67"/>
      <c r="G106" s="9"/>
      <c r="H106" s="9"/>
      <c r="I106" s="56"/>
      <c r="J106" s="7"/>
      <c r="K106" s="7"/>
    </row>
    <row r="107" spans="1:11" ht="84.75" customHeight="1">
      <c r="A107" s="13" t="s">
        <v>215</v>
      </c>
      <c r="B107" s="11" t="s">
        <v>332</v>
      </c>
      <c r="C107" s="12"/>
      <c r="D107" s="12"/>
      <c r="E107" s="74"/>
      <c r="F107" s="67"/>
      <c r="G107" s="86">
        <f>G108+G109+G110</f>
        <v>164.1</v>
      </c>
      <c r="H107" s="86">
        <f>H108+H109+H110</f>
        <v>111.1</v>
      </c>
      <c r="I107" s="116">
        <f t="shared" si="3"/>
        <v>67.70262035344302</v>
      </c>
      <c r="J107" s="7"/>
      <c r="K107" s="7"/>
    </row>
    <row r="108" spans="1:11" ht="53.25" customHeight="1">
      <c r="A108" s="98" t="s">
        <v>221</v>
      </c>
      <c r="B108" s="24" t="s">
        <v>173</v>
      </c>
      <c r="C108" s="26" t="s">
        <v>46</v>
      </c>
      <c r="D108" s="26" t="s">
        <v>191</v>
      </c>
      <c r="E108" s="117">
        <v>4310300491</v>
      </c>
      <c r="F108" s="79" t="s">
        <v>133</v>
      </c>
      <c r="G108" s="61">
        <v>3</v>
      </c>
      <c r="H108" s="118">
        <v>1.1</v>
      </c>
      <c r="I108" s="116">
        <f t="shared" si="3"/>
        <v>36.66666666666667</v>
      </c>
      <c r="J108" s="7"/>
      <c r="K108" s="7"/>
    </row>
    <row r="109" spans="1:11" ht="63.75" customHeight="1">
      <c r="A109" s="98" t="s">
        <v>222</v>
      </c>
      <c r="B109" s="24" t="s">
        <v>276</v>
      </c>
      <c r="C109" s="26" t="s">
        <v>46</v>
      </c>
      <c r="D109" s="26" t="s">
        <v>191</v>
      </c>
      <c r="E109" s="117">
        <v>4310300494</v>
      </c>
      <c r="F109" s="79" t="s">
        <v>133</v>
      </c>
      <c r="G109" s="61">
        <v>110</v>
      </c>
      <c r="H109" s="118">
        <v>110</v>
      </c>
      <c r="I109" s="116">
        <f aca="true" t="shared" si="4" ref="I109:I124">H109/G109*100</f>
        <v>100</v>
      </c>
      <c r="J109" s="7"/>
      <c r="K109" s="7"/>
    </row>
    <row r="110" spans="1:11" ht="44.25" customHeight="1">
      <c r="A110" s="98" t="s">
        <v>336</v>
      </c>
      <c r="B110" s="168" t="s">
        <v>337</v>
      </c>
      <c r="C110" s="26" t="s">
        <v>46</v>
      </c>
      <c r="D110" s="26" t="s">
        <v>191</v>
      </c>
      <c r="E110" s="117">
        <v>4310300495</v>
      </c>
      <c r="F110" s="79" t="s">
        <v>133</v>
      </c>
      <c r="G110" s="61">
        <v>51.1</v>
      </c>
      <c r="H110" s="118">
        <v>0</v>
      </c>
      <c r="I110" s="116">
        <f t="shared" si="4"/>
        <v>0</v>
      </c>
      <c r="J110" s="7"/>
      <c r="K110" s="7"/>
    </row>
    <row r="111" spans="1:11" ht="63">
      <c r="A111" s="68" t="s">
        <v>216</v>
      </c>
      <c r="B111" s="75" t="s">
        <v>333</v>
      </c>
      <c r="C111" s="73" t="s">
        <v>46</v>
      </c>
      <c r="D111" s="73" t="s">
        <v>191</v>
      </c>
      <c r="E111" s="119">
        <v>4310400530</v>
      </c>
      <c r="F111" s="73"/>
      <c r="G111" s="86">
        <f>G112+G113</f>
        <v>43</v>
      </c>
      <c r="H111" s="86">
        <f>H112+H113</f>
        <v>18.4</v>
      </c>
      <c r="I111" s="116">
        <f t="shared" si="4"/>
        <v>42.7906976744186</v>
      </c>
      <c r="J111" s="7"/>
      <c r="K111" s="7"/>
    </row>
    <row r="112" spans="1:11" ht="47.25">
      <c r="A112" s="98" t="s">
        <v>223</v>
      </c>
      <c r="B112" s="24" t="s">
        <v>212</v>
      </c>
      <c r="C112" s="12" t="s">
        <v>46</v>
      </c>
      <c r="D112" s="12" t="s">
        <v>191</v>
      </c>
      <c r="E112" s="74">
        <v>4310400531</v>
      </c>
      <c r="F112" s="67" t="s">
        <v>133</v>
      </c>
      <c r="G112" s="62">
        <v>0</v>
      </c>
      <c r="H112" s="3">
        <v>0</v>
      </c>
      <c r="I112" s="116">
        <v>0</v>
      </c>
      <c r="J112" s="7"/>
      <c r="K112" s="7"/>
    </row>
    <row r="113" spans="1:11" ht="31.5">
      <c r="A113" s="98" t="s">
        <v>224</v>
      </c>
      <c r="B113" s="24" t="s">
        <v>174</v>
      </c>
      <c r="C113" s="12" t="s">
        <v>46</v>
      </c>
      <c r="D113" s="12" t="s">
        <v>191</v>
      </c>
      <c r="E113" s="74">
        <v>4310400534</v>
      </c>
      <c r="F113" s="67" t="s">
        <v>133</v>
      </c>
      <c r="G113" s="62">
        <v>43</v>
      </c>
      <c r="H113" s="3">
        <v>18.4</v>
      </c>
      <c r="I113" s="116">
        <f t="shared" si="4"/>
        <v>42.7906976744186</v>
      </c>
      <c r="J113" s="7"/>
      <c r="K113" s="7"/>
    </row>
    <row r="114" spans="1:11" ht="110.25">
      <c r="A114" s="68" t="s">
        <v>217</v>
      </c>
      <c r="B114" s="75" t="s">
        <v>192</v>
      </c>
      <c r="C114" s="73" t="s">
        <v>46</v>
      </c>
      <c r="D114" s="73" t="s">
        <v>191</v>
      </c>
      <c r="E114" s="119">
        <v>4310600540</v>
      </c>
      <c r="F114" s="73"/>
      <c r="G114" s="86">
        <f>G115+G116</f>
        <v>353</v>
      </c>
      <c r="H114" s="86">
        <f>H115+H116</f>
        <v>349.40000000000003</v>
      </c>
      <c r="I114" s="116">
        <f t="shared" si="4"/>
        <v>98.9801699716714</v>
      </c>
      <c r="J114" s="7"/>
      <c r="K114" s="7"/>
    </row>
    <row r="115" spans="1:11" ht="63">
      <c r="A115" s="98" t="s">
        <v>225</v>
      </c>
      <c r="B115" s="24" t="s">
        <v>339</v>
      </c>
      <c r="C115" s="26" t="s">
        <v>46</v>
      </c>
      <c r="D115" s="26" t="s">
        <v>191</v>
      </c>
      <c r="E115" s="117">
        <v>4310600543</v>
      </c>
      <c r="F115" s="79" t="s">
        <v>133</v>
      </c>
      <c r="G115" s="61">
        <v>350</v>
      </c>
      <c r="H115" s="118">
        <v>348.3</v>
      </c>
      <c r="I115" s="120">
        <f t="shared" si="4"/>
        <v>99.51428571428572</v>
      </c>
      <c r="J115" s="7"/>
      <c r="K115" s="7"/>
    </row>
    <row r="116" spans="1:11" ht="50.25" customHeight="1">
      <c r="A116" s="98" t="s">
        <v>226</v>
      </c>
      <c r="B116" s="78" t="s">
        <v>213</v>
      </c>
      <c r="C116" s="26" t="s">
        <v>46</v>
      </c>
      <c r="D116" s="26" t="s">
        <v>191</v>
      </c>
      <c r="E116" s="117">
        <v>4310600542</v>
      </c>
      <c r="F116" s="79" t="s">
        <v>133</v>
      </c>
      <c r="G116" s="61">
        <v>3</v>
      </c>
      <c r="H116" s="118">
        <v>1.1</v>
      </c>
      <c r="I116" s="120">
        <f t="shared" si="4"/>
        <v>36.66666666666667</v>
      </c>
      <c r="J116" s="7"/>
      <c r="K116" s="7"/>
    </row>
    <row r="117" spans="1:11" ht="69" customHeight="1">
      <c r="A117" s="68" t="s">
        <v>218</v>
      </c>
      <c r="B117" s="75" t="s">
        <v>334</v>
      </c>
      <c r="C117" s="73" t="s">
        <v>46</v>
      </c>
      <c r="D117" s="73" t="s">
        <v>191</v>
      </c>
      <c r="E117" s="119">
        <v>4310700550</v>
      </c>
      <c r="F117" s="73"/>
      <c r="G117" s="86">
        <f>G118</f>
        <v>20</v>
      </c>
      <c r="H117" s="86">
        <f>H118</f>
        <v>10.5</v>
      </c>
      <c r="I117" s="116">
        <f t="shared" si="4"/>
        <v>52.5</v>
      </c>
      <c r="J117" s="7"/>
      <c r="K117" s="7"/>
    </row>
    <row r="118" spans="1:11" ht="31.5">
      <c r="A118" s="98" t="s">
        <v>281</v>
      </c>
      <c r="B118" s="24" t="s">
        <v>219</v>
      </c>
      <c r="C118" s="26" t="s">
        <v>46</v>
      </c>
      <c r="D118" s="26" t="s">
        <v>191</v>
      </c>
      <c r="E118" s="117">
        <v>4310700550</v>
      </c>
      <c r="F118" s="79" t="s">
        <v>133</v>
      </c>
      <c r="G118" s="61">
        <v>20</v>
      </c>
      <c r="H118" s="118">
        <v>10.5</v>
      </c>
      <c r="I118" s="120">
        <f t="shared" si="4"/>
        <v>52.5</v>
      </c>
      <c r="J118" s="7"/>
      <c r="K118" s="7"/>
    </row>
    <row r="119" spans="1:11" s="142" customFormat="1" ht="110.25">
      <c r="A119" s="68" t="s">
        <v>280</v>
      </c>
      <c r="B119" s="75" t="s">
        <v>335</v>
      </c>
      <c r="C119" s="73" t="s">
        <v>46</v>
      </c>
      <c r="D119" s="73" t="s">
        <v>191</v>
      </c>
      <c r="E119" s="119">
        <v>4310700560</v>
      </c>
      <c r="F119" s="73" t="s">
        <v>132</v>
      </c>
      <c r="G119" s="86">
        <f>G120+G121+G122+G123+G124</f>
        <v>60</v>
      </c>
      <c r="H119" s="86">
        <f>H120+H121+H122+H123+H124</f>
        <v>20.5</v>
      </c>
      <c r="I119" s="120">
        <f t="shared" si="4"/>
        <v>34.166666666666664</v>
      </c>
      <c r="J119" s="141"/>
      <c r="K119" s="141"/>
    </row>
    <row r="120" spans="1:11" ht="47.25">
      <c r="A120" s="98" t="s">
        <v>345</v>
      </c>
      <c r="B120" s="78" t="s">
        <v>340</v>
      </c>
      <c r="C120" s="79" t="s">
        <v>46</v>
      </c>
      <c r="D120" s="79" t="s">
        <v>191</v>
      </c>
      <c r="E120" s="117">
        <v>4310700561</v>
      </c>
      <c r="F120" s="79" t="s">
        <v>133</v>
      </c>
      <c r="G120" s="61">
        <v>10</v>
      </c>
      <c r="H120" s="118">
        <v>0</v>
      </c>
      <c r="I120" s="120">
        <f t="shared" si="4"/>
        <v>0</v>
      </c>
      <c r="J120" s="7"/>
      <c r="K120" s="7"/>
    </row>
    <row r="121" spans="1:11" ht="63">
      <c r="A121" s="98" t="s">
        <v>346</v>
      </c>
      <c r="B121" s="78" t="s">
        <v>341</v>
      </c>
      <c r="C121" s="79" t="s">
        <v>46</v>
      </c>
      <c r="D121" s="79" t="s">
        <v>191</v>
      </c>
      <c r="E121" s="117">
        <v>4310700562</v>
      </c>
      <c r="F121" s="79" t="s">
        <v>133</v>
      </c>
      <c r="G121" s="61">
        <v>10</v>
      </c>
      <c r="H121" s="118">
        <v>10</v>
      </c>
      <c r="I121" s="120">
        <f t="shared" si="4"/>
        <v>100</v>
      </c>
      <c r="J121" s="7"/>
      <c r="K121" s="7"/>
    </row>
    <row r="122" spans="1:11" ht="47.25">
      <c r="A122" s="98" t="s">
        <v>347</v>
      </c>
      <c r="B122" s="78" t="s">
        <v>342</v>
      </c>
      <c r="C122" s="79" t="s">
        <v>46</v>
      </c>
      <c r="D122" s="79" t="s">
        <v>191</v>
      </c>
      <c r="E122" s="117">
        <v>4310700563</v>
      </c>
      <c r="F122" s="79" t="s">
        <v>133</v>
      </c>
      <c r="G122" s="61">
        <v>10</v>
      </c>
      <c r="H122" s="118">
        <v>0</v>
      </c>
      <c r="I122" s="120">
        <f t="shared" si="4"/>
        <v>0</v>
      </c>
      <c r="J122" s="7"/>
      <c r="K122" s="7"/>
    </row>
    <row r="123" spans="1:11" ht="47.25">
      <c r="A123" s="98" t="s">
        <v>348</v>
      </c>
      <c r="B123" s="78" t="s">
        <v>343</v>
      </c>
      <c r="C123" s="79" t="s">
        <v>46</v>
      </c>
      <c r="D123" s="79" t="s">
        <v>191</v>
      </c>
      <c r="E123" s="117">
        <v>4310700564</v>
      </c>
      <c r="F123" s="79" t="s">
        <v>133</v>
      </c>
      <c r="G123" s="61">
        <v>10</v>
      </c>
      <c r="H123" s="118">
        <v>0</v>
      </c>
      <c r="I123" s="120">
        <f t="shared" si="4"/>
        <v>0</v>
      </c>
      <c r="J123" s="7"/>
      <c r="K123" s="7"/>
    </row>
    <row r="124" spans="1:11" ht="31.5">
      <c r="A124" s="98" t="s">
        <v>349</v>
      </c>
      <c r="B124" s="78" t="s">
        <v>344</v>
      </c>
      <c r="C124" s="79" t="s">
        <v>46</v>
      </c>
      <c r="D124" s="79" t="s">
        <v>191</v>
      </c>
      <c r="E124" s="117">
        <v>4310700565</v>
      </c>
      <c r="F124" s="79" t="s">
        <v>133</v>
      </c>
      <c r="G124" s="61">
        <v>20</v>
      </c>
      <c r="H124" s="118">
        <v>10.5</v>
      </c>
      <c r="I124" s="120">
        <f t="shared" si="4"/>
        <v>52.5</v>
      </c>
      <c r="J124" s="7"/>
      <c r="K124" s="7"/>
    </row>
    <row r="125" spans="1:11" ht="157.5">
      <c r="A125" s="100" t="s">
        <v>350</v>
      </c>
      <c r="B125" s="75" t="s">
        <v>351</v>
      </c>
      <c r="C125" s="73" t="s">
        <v>46</v>
      </c>
      <c r="D125" s="73" t="s">
        <v>191</v>
      </c>
      <c r="E125" s="119">
        <v>4310800570</v>
      </c>
      <c r="F125" s="73" t="s">
        <v>132</v>
      </c>
      <c r="G125" s="86">
        <f>G126+G128+G127</f>
        <v>80</v>
      </c>
      <c r="H125" s="86">
        <f>H126+H128+H127</f>
        <v>55.2</v>
      </c>
      <c r="I125" s="169">
        <f>H125/G125*100</f>
        <v>69</v>
      </c>
      <c r="J125" s="7"/>
      <c r="K125" s="7"/>
    </row>
    <row r="126" spans="1:11" ht="31.5">
      <c r="A126" s="98" t="s">
        <v>354</v>
      </c>
      <c r="B126" s="78" t="s">
        <v>352</v>
      </c>
      <c r="C126" s="79" t="s">
        <v>46</v>
      </c>
      <c r="D126" s="79" t="s">
        <v>191</v>
      </c>
      <c r="E126" s="117">
        <v>4310800573</v>
      </c>
      <c r="F126" s="79" t="s">
        <v>133</v>
      </c>
      <c r="G126" s="61">
        <v>50</v>
      </c>
      <c r="H126" s="118">
        <v>50</v>
      </c>
      <c r="I126" s="120">
        <f>H126/G126*100</f>
        <v>100</v>
      </c>
      <c r="J126" s="7"/>
      <c r="K126" s="7"/>
    </row>
    <row r="127" spans="1:11" ht="15.75">
      <c r="A127" s="98" t="s">
        <v>355</v>
      </c>
      <c r="B127" s="78" t="s">
        <v>357</v>
      </c>
      <c r="C127" s="79" t="s">
        <v>46</v>
      </c>
      <c r="D127" s="79" t="s">
        <v>191</v>
      </c>
      <c r="E127" s="117">
        <v>4310800572</v>
      </c>
      <c r="F127" s="79" t="s">
        <v>133</v>
      </c>
      <c r="G127" s="61">
        <v>20</v>
      </c>
      <c r="H127" s="118">
        <v>5.2</v>
      </c>
      <c r="I127" s="120">
        <f>H127/G127*100</f>
        <v>26</v>
      </c>
      <c r="J127" s="7"/>
      <c r="K127" s="7"/>
    </row>
    <row r="128" spans="1:11" ht="15.75">
      <c r="A128" s="98" t="s">
        <v>356</v>
      </c>
      <c r="B128" s="24" t="s">
        <v>353</v>
      </c>
      <c r="C128" s="79" t="s">
        <v>46</v>
      </c>
      <c r="D128" s="79" t="s">
        <v>191</v>
      </c>
      <c r="E128" s="117">
        <v>4310800574</v>
      </c>
      <c r="F128" s="79" t="s">
        <v>133</v>
      </c>
      <c r="G128" s="61">
        <v>10</v>
      </c>
      <c r="H128" s="118">
        <v>0</v>
      </c>
      <c r="I128" s="120">
        <f>H128/G128*100</f>
        <v>0</v>
      </c>
      <c r="J128" s="7"/>
      <c r="K128" s="7"/>
    </row>
    <row r="129" spans="1:11" ht="15.75">
      <c r="A129" s="98"/>
      <c r="B129" s="24"/>
      <c r="C129" s="26"/>
      <c r="D129" s="26"/>
      <c r="E129" s="117"/>
      <c r="F129" s="79"/>
      <c r="G129" s="61"/>
      <c r="H129" s="118"/>
      <c r="I129" s="56"/>
      <c r="J129" s="7"/>
      <c r="K129" s="7"/>
    </row>
    <row r="130" spans="1:11" ht="17.25" customHeight="1">
      <c r="A130" s="10" t="s">
        <v>44</v>
      </c>
      <c r="B130" s="44" t="s">
        <v>143</v>
      </c>
      <c r="C130" s="83" t="s">
        <v>46</v>
      </c>
      <c r="D130" s="10" t="s">
        <v>18</v>
      </c>
      <c r="E130" s="41"/>
      <c r="F130" s="41"/>
      <c r="G130" s="43">
        <f>G131</f>
        <v>9336.2</v>
      </c>
      <c r="H130" s="43">
        <f>H131</f>
        <v>5893.7</v>
      </c>
      <c r="I130" s="56">
        <f>H130/G130*100</f>
        <v>63.127396585334495</v>
      </c>
      <c r="J130" s="7"/>
      <c r="K130" s="7"/>
    </row>
    <row r="131" spans="1:11" ht="15.75">
      <c r="A131" s="34" t="s">
        <v>45</v>
      </c>
      <c r="B131" s="37" t="s">
        <v>22</v>
      </c>
      <c r="C131" s="66" t="s">
        <v>46</v>
      </c>
      <c r="D131" s="34" t="s">
        <v>23</v>
      </c>
      <c r="E131" s="36"/>
      <c r="F131" s="36"/>
      <c r="G131" s="39">
        <f>G132+G139+G144</f>
        <v>9336.2</v>
      </c>
      <c r="H131" s="39">
        <f>H132+H139+H144</f>
        <v>5893.7</v>
      </c>
      <c r="I131" s="56"/>
      <c r="J131" s="7"/>
      <c r="K131" s="7"/>
    </row>
    <row r="132" spans="1:11" ht="81" customHeight="1">
      <c r="A132" s="13" t="s">
        <v>63</v>
      </c>
      <c r="B132" s="81" t="s">
        <v>358</v>
      </c>
      <c r="C132" s="68" t="s">
        <v>46</v>
      </c>
      <c r="D132" s="13" t="s">
        <v>23</v>
      </c>
      <c r="E132" s="69">
        <v>4500000200</v>
      </c>
      <c r="F132" s="2"/>
      <c r="G132" s="8">
        <f>G133+G134+G135+G136+G137+G138</f>
        <v>5901.5</v>
      </c>
      <c r="H132" s="8">
        <f>H133+H134+H135+H136+H137+H138</f>
        <v>4337.8</v>
      </c>
      <c r="I132" s="56"/>
      <c r="J132" s="7"/>
      <c r="K132" s="7"/>
    </row>
    <row r="133" spans="1:11" ht="47.25">
      <c r="A133" s="98" t="s">
        <v>232</v>
      </c>
      <c r="B133" s="24" t="s">
        <v>359</v>
      </c>
      <c r="C133" s="26" t="s">
        <v>46</v>
      </c>
      <c r="D133" s="26" t="s">
        <v>23</v>
      </c>
      <c r="E133" s="117">
        <v>4500000201</v>
      </c>
      <c r="F133" s="79" t="s">
        <v>133</v>
      </c>
      <c r="G133" s="16">
        <v>975</v>
      </c>
      <c r="H133" s="61">
        <v>965.3</v>
      </c>
      <c r="I133" s="116">
        <f>H133/G133*100</f>
        <v>99.0051282051282</v>
      </c>
      <c r="J133" s="7"/>
      <c r="K133" s="7"/>
    </row>
    <row r="134" spans="1:11" ht="47.25">
      <c r="A134" s="98" t="s">
        <v>233</v>
      </c>
      <c r="B134" s="24" t="s">
        <v>360</v>
      </c>
      <c r="C134" s="26" t="s">
        <v>46</v>
      </c>
      <c r="D134" s="26" t="s">
        <v>23</v>
      </c>
      <c r="E134" s="117">
        <v>4500000203</v>
      </c>
      <c r="F134" s="79" t="s">
        <v>133</v>
      </c>
      <c r="G134" s="16">
        <v>1075.6</v>
      </c>
      <c r="H134" s="16">
        <v>622.6</v>
      </c>
      <c r="I134" s="116">
        <f>H134/G134*100</f>
        <v>57.8839717367051</v>
      </c>
      <c r="J134" s="7"/>
      <c r="K134" s="7"/>
    </row>
    <row r="135" spans="1:11" ht="47.25">
      <c r="A135" s="98" t="s">
        <v>234</v>
      </c>
      <c r="B135" s="24" t="s">
        <v>282</v>
      </c>
      <c r="C135" s="26" t="s">
        <v>46</v>
      </c>
      <c r="D135" s="26" t="s">
        <v>23</v>
      </c>
      <c r="E135" s="117">
        <v>4500000205</v>
      </c>
      <c r="F135" s="79" t="s">
        <v>133</v>
      </c>
      <c r="G135" s="16">
        <v>920</v>
      </c>
      <c r="H135" s="16">
        <v>789.9</v>
      </c>
      <c r="I135" s="116">
        <f aca="true" t="shared" si="5" ref="I135:I167">H135/G135*100</f>
        <v>85.8586956521739</v>
      </c>
      <c r="J135" s="7"/>
      <c r="K135" s="7"/>
    </row>
    <row r="136" spans="1:11" ht="31.5">
      <c r="A136" s="98" t="s">
        <v>235</v>
      </c>
      <c r="B136" s="24" t="s">
        <v>283</v>
      </c>
      <c r="C136" s="26" t="s">
        <v>46</v>
      </c>
      <c r="D136" s="26" t="s">
        <v>23</v>
      </c>
      <c r="E136" s="117">
        <v>4500000206</v>
      </c>
      <c r="F136" s="79" t="s">
        <v>133</v>
      </c>
      <c r="G136" s="16">
        <v>585</v>
      </c>
      <c r="H136" s="16">
        <v>432.6</v>
      </c>
      <c r="I136" s="116">
        <f t="shared" si="5"/>
        <v>73.94871794871796</v>
      </c>
      <c r="J136" s="7"/>
      <c r="K136" s="7"/>
    </row>
    <row r="137" spans="1:11" ht="47.25">
      <c r="A137" s="98" t="s">
        <v>236</v>
      </c>
      <c r="B137" s="24" t="s">
        <v>284</v>
      </c>
      <c r="C137" s="26" t="s">
        <v>46</v>
      </c>
      <c r="D137" s="26" t="s">
        <v>23</v>
      </c>
      <c r="E137" s="117">
        <v>4500000207</v>
      </c>
      <c r="F137" s="79" t="s">
        <v>133</v>
      </c>
      <c r="G137" s="16">
        <v>901.5</v>
      </c>
      <c r="H137" s="16">
        <v>449.2</v>
      </c>
      <c r="I137" s="116">
        <f t="shared" si="5"/>
        <v>49.82806433721575</v>
      </c>
      <c r="J137" s="7"/>
      <c r="K137" s="7"/>
    </row>
    <row r="138" spans="1:11" ht="51.75" customHeight="1">
      <c r="A138" s="98" t="s">
        <v>237</v>
      </c>
      <c r="B138" s="24" t="s">
        <v>285</v>
      </c>
      <c r="C138" s="26" t="s">
        <v>46</v>
      </c>
      <c r="D138" s="26" t="s">
        <v>23</v>
      </c>
      <c r="E138" s="117">
        <v>4500000208</v>
      </c>
      <c r="F138" s="79" t="s">
        <v>133</v>
      </c>
      <c r="G138" s="16">
        <v>1444.4</v>
      </c>
      <c r="H138" s="16">
        <v>1078.2</v>
      </c>
      <c r="I138" s="116">
        <f t="shared" si="5"/>
        <v>74.64691221268347</v>
      </c>
      <c r="J138" s="7"/>
      <c r="K138" s="7"/>
    </row>
    <row r="139" spans="1:11" ht="66.75" customHeight="1">
      <c r="A139" s="13" t="s">
        <v>175</v>
      </c>
      <c r="B139" s="81" t="s">
        <v>361</v>
      </c>
      <c r="C139" s="73" t="s">
        <v>46</v>
      </c>
      <c r="D139" s="25" t="s">
        <v>23</v>
      </c>
      <c r="E139" s="119">
        <v>4500300210</v>
      </c>
      <c r="F139" s="79"/>
      <c r="G139" s="86">
        <f>G140+G141+G142+G143</f>
        <v>928.8</v>
      </c>
      <c r="H139" s="86">
        <f>H140+H141+H142+H143</f>
        <v>916.5</v>
      </c>
      <c r="I139" s="116">
        <f t="shared" si="5"/>
        <v>98.67571059431525</v>
      </c>
      <c r="J139" s="7"/>
      <c r="K139" s="7"/>
    </row>
    <row r="140" spans="1:11" ht="33.75" customHeight="1">
      <c r="A140" s="98" t="s">
        <v>227</v>
      </c>
      <c r="B140" s="78" t="s">
        <v>176</v>
      </c>
      <c r="C140" s="67" t="s">
        <v>46</v>
      </c>
      <c r="D140" s="67" t="s">
        <v>23</v>
      </c>
      <c r="E140" s="74">
        <v>4500300211</v>
      </c>
      <c r="F140" s="67" t="s">
        <v>133</v>
      </c>
      <c r="G140" s="16">
        <v>233</v>
      </c>
      <c r="H140" s="16">
        <v>220.7</v>
      </c>
      <c r="I140" s="116">
        <f t="shared" si="5"/>
        <v>94.72103004291846</v>
      </c>
      <c r="J140" s="7"/>
      <c r="K140" s="7"/>
    </row>
    <row r="141" spans="1:11" ht="18.75" customHeight="1">
      <c r="A141" s="98" t="s">
        <v>228</v>
      </c>
      <c r="B141" s="24" t="s">
        <v>177</v>
      </c>
      <c r="C141" s="67" t="s">
        <v>46</v>
      </c>
      <c r="D141" s="67" t="s">
        <v>23</v>
      </c>
      <c r="E141" s="74">
        <v>4500300212</v>
      </c>
      <c r="F141" s="67" t="s">
        <v>133</v>
      </c>
      <c r="G141" s="16">
        <v>34</v>
      </c>
      <c r="H141" s="16">
        <v>34</v>
      </c>
      <c r="I141" s="56">
        <f t="shared" si="5"/>
        <v>100</v>
      </c>
      <c r="J141" s="7"/>
      <c r="K141" s="7"/>
    </row>
    <row r="142" spans="1:11" ht="37.5" customHeight="1">
      <c r="A142" s="98" t="s">
        <v>229</v>
      </c>
      <c r="B142" s="24" t="s">
        <v>286</v>
      </c>
      <c r="C142" s="67" t="s">
        <v>46</v>
      </c>
      <c r="D142" s="67" t="s">
        <v>23</v>
      </c>
      <c r="E142" s="74">
        <v>4500300213</v>
      </c>
      <c r="F142" s="67" t="s">
        <v>133</v>
      </c>
      <c r="G142" s="16">
        <v>511.8</v>
      </c>
      <c r="H142" s="16">
        <v>511.8</v>
      </c>
      <c r="I142" s="56">
        <f t="shared" si="5"/>
        <v>100</v>
      </c>
      <c r="J142" s="7"/>
      <c r="K142" s="7"/>
    </row>
    <row r="143" spans="1:11" ht="39" customHeight="1">
      <c r="A143" s="98" t="s">
        <v>230</v>
      </c>
      <c r="B143" s="24" t="s">
        <v>231</v>
      </c>
      <c r="C143" s="67" t="s">
        <v>46</v>
      </c>
      <c r="D143" s="67" t="s">
        <v>23</v>
      </c>
      <c r="E143" s="74">
        <v>4500300214</v>
      </c>
      <c r="F143" s="67" t="s">
        <v>133</v>
      </c>
      <c r="G143" s="16">
        <v>150</v>
      </c>
      <c r="H143" s="16">
        <v>150</v>
      </c>
      <c r="I143" s="116">
        <f t="shared" si="5"/>
        <v>100</v>
      </c>
      <c r="J143" s="7"/>
      <c r="K143" s="7"/>
    </row>
    <row r="144" spans="1:11" ht="63" customHeight="1">
      <c r="A144" s="128" t="s">
        <v>178</v>
      </c>
      <c r="B144" s="81" t="s">
        <v>267</v>
      </c>
      <c r="C144" s="129" t="s">
        <v>46</v>
      </c>
      <c r="D144" s="130" t="s">
        <v>23</v>
      </c>
      <c r="E144" s="119">
        <v>4500000560</v>
      </c>
      <c r="F144" s="79"/>
      <c r="G144" s="86">
        <f>G145+G146</f>
        <v>2505.9</v>
      </c>
      <c r="H144" s="86">
        <f>H145+H146</f>
        <v>639.4</v>
      </c>
      <c r="I144" s="116">
        <f t="shared" si="5"/>
        <v>25.51578275270362</v>
      </c>
      <c r="J144" s="7"/>
      <c r="K144" s="7"/>
    </row>
    <row r="145" spans="1:11" ht="32.25" customHeight="1">
      <c r="A145" s="98" t="s">
        <v>179</v>
      </c>
      <c r="B145" s="24" t="s">
        <v>180</v>
      </c>
      <c r="C145" s="67" t="s">
        <v>46</v>
      </c>
      <c r="D145" s="67" t="s">
        <v>23</v>
      </c>
      <c r="E145" s="74">
        <v>4500000561</v>
      </c>
      <c r="F145" s="67" t="s">
        <v>133</v>
      </c>
      <c r="G145" s="9">
        <v>800</v>
      </c>
      <c r="H145" s="9">
        <v>639.4</v>
      </c>
      <c r="I145" s="56">
        <f t="shared" si="5"/>
        <v>79.925</v>
      </c>
      <c r="J145" s="7"/>
      <c r="K145" s="7"/>
    </row>
    <row r="146" spans="1:11" ht="18.75" customHeight="1">
      <c r="A146" s="98" t="s">
        <v>181</v>
      </c>
      <c r="B146" s="24" t="s">
        <v>182</v>
      </c>
      <c r="C146" s="67" t="s">
        <v>46</v>
      </c>
      <c r="D146" s="67" t="s">
        <v>23</v>
      </c>
      <c r="E146" s="74">
        <v>4500000562</v>
      </c>
      <c r="F146" s="67" t="s">
        <v>133</v>
      </c>
      <c r="G146" s="9">
        <v>1705.9</v>
      </c>
      <c r="H146" s="9">
        <v>0</v>
      </c>
      <c r="I146" s="56">
        <f t="shared" si="5"/>
        <v>0</v>
      </c>
      <c r="J146" s="7"/>
      <c r="K146" s="7"/>
    </row>
    <row r="147" spans="1:11" ht="18.75" customHeight="1">
      <c r="A147" s="98"/>
      <c r="B147" s="24"/>
      <c r="C147" s="12"/>
      <c r="D147" s="12"/>
      <c r="E147" s="74"/>
      <c r="F147" s="67"/>
      <c r="G147" s="9"/>
      <c r="H147" s="9"/>
      <c r="I147" s="56"/>
      <c r="J147" s="7"/>
      <c r="K147" s="7"/>
    </row>
    <row r="148" spans="1:11" ht="15.75">
      <c r="A148" s="46" t="s">
        <v>79</v>
      </c>
      <c r="B148" s="47" t="s">
        <v>3</v>
      </c>
      <c r="C148" s="40" t="s">
        <v>46</v>
      </c>
      <c r="D148" s="54">
        <v>1000</v>
      </c>
      <c r="E148" s="48"/>
      <c r="F148" s="48"/>
      <c r="G148" s="49">
        <f>G149+G153</f>
        <v>3976.1</v>
      </c>
      <c r="H148" s="49">
        <f>H149+H153</f>
        <v>3628.4</v>
      </c>
      <c r="I148" s="56">
        <f t="shared" si="5"/>
        <v>91.25525011946381</v>
      </c>
      <c r="J148" s="14"/>
      <c r="K148" s="14"/>
    </row>
    <row r="149" spans="1:11" ht="15.75">
      <c r="A149" s="104" t="s">
        <v>47</v>
      </c>
      <c r="B149" s="18" t="s">
        <v>83</v>
      </c>
      <c r="C149" s="68">
        <v>977</v>
      </c>
      <c r="D149" s="68" t="s">
        <v>323</v>
      </c>
      <c r="E149" s="71">
        <v>5050100230</v>
      </c>
      <c r="F149" s="73"/>
      <c r="G149" s="15">
        <f aca="true" t="shared" si="6" ref="G149:H151">G150</f>
        <v>1819.6</v>
      </c>
      <c r="H149" s="15">
        <f t="shared" si="6"/>
        <v>1819.5</v>
      </c>
      <c r="I149" s="56"/>
      <c r="J149" s="14"/>
      <c r="K149" s="14"/>
    </row>
    <row r="150" spans="1:11" ht="47.25">
      <c r="A150" s="123" t="s">
        <v>48</v>
      </c>
      <c r="B150" s="115" t="s">
        <v>103</v>
      </c>
      <c r="C150" s="79">
        <v>977</v>
      </c>
      <c r="D150" s="79" t="s">
        <v>323</v>
      </c>
      <c r="E150" s="82">
        <v>5050100230</v>
      </c>
      <c r="F150" s="79"/>
      <c r="G150" s="61">
        <f t="shared" si="6"/>
        <v>1819.6</v>
      </c>
      <c r="H150" s="61">
        <f t="shared" si="6"/>
        <v>1819.5</v>
      </c>
      <c r="I150" s="56"/>
      <c r="J150" s="14"/>
      <c r="K150" s="14"/>
    </row>
    <row r="151" spans="1:11" ht="31.5">
      <c r="A151" s="123" t="s">
        <v>102</v>
      </c>
      <c r="B151" s="115" t="s">
        <v>111</v>
      </c>
      <c r="C151" s="79">
        <v>977</v>
      </c>
      <c r="D151" s="79" t="s">
        <v>323</v>
      </c>
      <c r="E151" s="82">
        <v>5050100230</v>
      </c>
      <c r="F151" s="79" t="s">
        <v>136</v>
      </c>
      <c r="G151" s="61">
        <f t="shared" si="6"/>
        <v>1819.6</v>
      </c>
      <c r="H151" s="61">
        <f t="shared" si="6"/>
        <v>1819.5</v>
      </c>
      <c r="I151" s="56"/>
      <c r="J151" s="14"/>
      <c r="K151" s="14"/>
    </row>
    <row r="152" spans="1:11" ht="15.75">
      <c r="A152" s="123" t="s">
        <v>117</v>
      </c>
      <c r="B152" s="115" t="s">
        <v>20</v>
      </c>
      <c r="C152" s="79">
        <v>977</v>
      </c>
      <c r="D152" s="79" t="s">
        <v>323</v>
      </c>
      <c r="E152" s="82">
        <v>5050100230</v>
      </c>
      <c r="F152" s="79" t="s">
        <v>287</v>
      </c>
      <c r="G152" s="61">
        <v>1819.6</v>
      </c>
      <c r="H152" s="61">
        <v>1819.5</v>
      </c>
      <c r="I152" s="56"/>
      <c r="J152" s="14"/>
      <c r="K152" s="14"/>
    </row>
    <row r="153" spans="1:11" ht="15.75">
      <c r="A153" s="50" t="s">
        <v>98</v>
      </c>
      <c r="B153" s="51" t="s">
        <v>66</v>
      </c>
      <c r="C153" s="91" t="s">
        <v>46</v>
      </c>
      <c r="D153" s="52">
        <v>1004</v>
      </c>
      <c r="E153" s="72"/>
      <c r="F153" s="84"/>
      <c r="G153" s="53">
        <f>G154</f>
        <v>2156.5</v>
      </c>
      <c r="H153" s="53">
        <f>H154</f>
        <v>1808.9</v>
      </c>
      <c r="I153" s="56">
        <f t="shared" si="5"/>
        <v>83.88128912589845</v>
      </c>
      <c r="J153" s="14"/>
      <c r="K153" s="14"/>
    </row>
    <row r="154" spans="1:11" ht="71.25" customHeight="1">
      <c r="A154" s="104" t="s">
        <v>88</v>
      </c>
      <c r="B154" s="75" t="s">
        <v>184</v>
      </c>
      <c r="C154" s="73">
        <v>977</v>
      </c>
      <c r="D154" s="73" t="s">
        <v>78</v>
      </c>
      <c r="E154" s="13"/>
      <c r="F154" s="68"/>
      <c r="G154" s="70">
        <f>G155+G157</f>
        <v>2156.5</v>
      </c>
      <c r="H154" s="70">
        <f>H155+H157</f>
        <v>1808.9</v>
      </c>
      <c r="I154" s="56"/>
      <c r="J154" s="14"/>
      <c r="K154" s="14"/>
    </row>
    <row r="155" spans="1:11" ht="47.25">
      <c r="A155" s="123" t="s">
        <v>89</v>
      </c>
      <c r="B155" s="78" t="s">
        <v>67</v>
      </c>
      <c r="C155" s="67">
        <v>977</v>
      </c>
      <c r="D155" s="67" t="s">
        <v>78</v>
      </c>
      <c r="E155" s="67" t="s">
        <v>183</v>
      </c>
      <c r="F155" s="67" t="s">
        <v>136</v>
      </c>
      <c r="G155" s="62">
        <f>G156</f>
        <v>1235.9</v>
      </c>
      <c r="H155" s="62">
        <f>H156</f>
        <v>888.3</v>
      </c>
      <c r="I155" s="56"/>
      <c r="J155" s="14"/>
      <c r="K155" s="14"/>
    </row>
    <row r="156" spans="1:11" ht="15.75">
      <c r="A156" s="123" t="s">
        <v>99</v>
      </c>
      <c r="B156" s="115" t="s">
        <v>20</v>
      </c>
      <c r="C156" s="67">
        <v>977</v>
      </c>
      <c r="D156" s="67" t="s">
        <v>78</v>
      </c>
      <c r="E156" s="67" t="s">
        <v>183</v>
      </c>
      <c r="F156" s="67" t="s">
        <v>137</v>
      </c>
      <c r="G156" s="62">
        <v>1235.9</v>
      </c>
      <c r="H156" s="62">
        <v>888.3</v>
      </c>
      <c r="I156" s="56">
        <f t="shared" si="5"/>
        <v>71.87474714782749</v>
      </c>
      <c r="J156" s="14"/>
      <c r="K156" s="14"/>
    </row>
    <row r="157" spans="1:11" ht="69" customHeight="1">
      <c r="A157" s="104" t="s">
        <v>90</v>
      </c>
      <c r="B157" s="11" t="s">
        <v>186</v>
      </c>
      <c r="C157" s="25">
        <v>977</v>
      </c>
      <c r="D157" s="22">
        <v>1004</v>
      </c>
      <c r="E157" s="73" t="s">
        <v>185</v>
      </c>
      <c r="F157" s="22"/>
      <c r="G157" s="15">
        <f>G158</f>
        <v>920.6</v>
      </c>
      <c r="H157" s="15">
        <f>H158</f>
        <v>920.6</v>
      </c>
      <c r="I157" s="56"/>
      <c r="J157" s="14"/>
      <c r="K157" s="14"/>
    </row>
    <row r="158" spans="1:11" ht="31.5">
      <c r="A158" s="105" t="s">
        <v>91</v>
      </c>
      <c r="B158" s="115" t="s">
        <v>187</v>
      </c>
      <c r="C158" s="67">
        <v>977</v>
      </c>
      <c r="D158" s="82">
        <v>1004</v>
      </c>
      <c r="E158" s="79" t="s">
        <v>185</v>
      </c>
      <c r="F158" s="82">
        <v>300</v>
      </c>
      <c r="G158" s="61">
        <f>G159</f>
        <v>920.6</v>
      </c>
      <c r="H158" s="61">
        <f>H159</f>
        <v>920.6</v>
      </c>
      <c r="I158" s="121">
        <f t="shared" si="5"/>
        <v>100</v>
      </c>
      <c r="J158" s="14"/>
      <c r="K158" s="14"/>
    </row>
    <row r="159" spans="1:11" ht="37.5" customHeight="1">
      <c r="A159" s="105" t="s">
        <v>100</v>
      </c>
      <c r="B159" s="27" t="s">
        <v>188</v>
      </c>
      <c r="C159" s="26">
        <v>977</v>
      </c>
      <c r="D159" s="17">
        <v>1004</v>
      </c>
      <c r="E159" s="79" t="s">
        <v>185</v>
      </c>
      <c r="F159" s="17">
        <v>320</v>
      </c>
      <c r="G159" s="16">
        <v>920.6</v>
      </c>
      <c r="H159" s="16">
        <v>920.6</v>
      </c>
      <c r="I159" s="56">
        <f t="shared" si="5"/>
        <v>100</v>
      </c>
      <c r="J159" s="14"/>
      <c r="K159" s="14"/>
    </row>
    <row r="160" spans="1:11" ht="18.75" customHeight="1">
      <c r="A160" s="46" t="s">
        <v>77</v>
      </c>
      <c r="B160" s="47" t="s">
        <v>9</v>
      </c>
      <c r="C160" s="83" t="s">
        <v>46</v>
      </c>
      <c r="D160" s="46" t="s">
        <v>76</v>
      </c>
      <c r="E160" s="48"/>
      <c r="F160" s="48"/>
      <c r="G160" s="49">
        <f>G161</f>
        <v>2024.2</v>
      </c>
      <c r="H160" s="49">
        <f>H161</f>
        <v>322.4</v>
      </c>
      <c r="I160" s="56">
        <f t="shared" si="5"/>
        <v>15.92727991305207</v>
      </c>
      <c r="J160" s="14"/>
      <c r="K160" s="14"/>
    </row>
    <row r="161" spans="1:11" ht="18.75" customHeight="1">
      <c r="A161" s="50" t="s">
        <v>92</v>
      </c>
      <c r="B161" s="51" t="s">
        <v>74</v>
      </c>
      <c r="C161" s="106">
        <v>977</v>
      </c>
      <c r="D161" s="50" t="s">
        <v>71</v>
      </c>
      <c r="E161" s="52"/>
      <c r="F161" s="52"/>
      <c r="G161" s="53">
        <f>G162</f>
        <v>2024.2</v>
      </c>
      <c r="H161" s="53">
        <f>H162</f>
        <v>322.4</v>
      </c>
      <c r="I161" s="56"/>
      <c r="J161" s="14"/>
      <c r="K161" s="14"/>
    </row>
    <row r="162" spans="1:11" ht="96.75" customHeight="1">
      <c r="A162" s="104" t="s">
        <v>93</v>
      </c>
      <c r="B162" s="81" t="s">
        <v>362</v>
      </c>
      <c r="C162" s="73">
        <v>977</v>
      </c>
      <c r="D162" s="73" t="s">
        <v>71</v>
      </c>
      <c r="E162" s="71">
        <v>5120000240</v>
      </c>
      <c r="F162" s="71"/>
      <c r="G162" s="15">
        <f>G163+G164+G165+G166+G167</f>
        <v>2024.2</v>
      </c>
      <c r="H162" s="15">
        <f>H163+H164+H165+H166+H167</f>
        <v>322.4</v>
      </c>
      <c r="I162" s="56"/>
      <c r="J162" s="14"/>
      <c r="K162" s="14"/>
    </row>
    <row r="163" spans="1:11" ht="38.25" customHeight="1">
      <c r="A163" s="105" t="s">
        <v>240</v>
      </c>
      <c r="B163" s="24" t="s">
        <v>238</v>
      </c>
      <c r="C163" s="79">
        <v>977</v>
      </c>
      <c r="D163" s="79" t="s">
        <v>71</v>
      </c>
      <c r="E163" s="82">
        <v>5120000241</v>
      </c>
      <c r="F163" s="17">
        <v>240</v>
      </c>
      <c r="G163" s="61">
        <v>110</v>
      </c>
      <c r="H163" s="61">
        <v>50.4</v>
      </c>
      <c r="I163" s="56">
        <f t="shared" si="5"/>
        <v>45.81818181818182</v>
      </c>
      <c r="J163" s="14"/>
      <c r="K163" s="14"/>
    </row>
    <row r="164" spans="1:11" ht="49.5" customHeight="1">
      <c r="A164" s="105" t="s">
        <v>241</v>
      </c>
      <c r="B164" s="24" t="s">
        <v>239</v>
      </c>
      <c r="C164" s="79">
        <v>977</v>
      </c>
      <c r="D164" s="79" t="s">
        <v>71</v>
      </c>
      <c r="E164" s="82">
        <v>5120000242</v>
      </c>
      <c r="F164" s="17">
        <v>240</v>
      </c>
      <c r="G164" s="61">
        <v>200</v>
      </c>
      <c r="H164" s="61">
        <v>78.4</v>
      </c>
      <c r="I164" s="56">
        <f t="shared" si="5"/>
        <v>39.2</v>
      </c>
      <c r="J164" s="14"/>
      <c r="K164" s="14"/>
    </row>
    <row r="165" spans="1:11" ht="31.5" customHeight="1">
      <c r="A165" s="105" t="s">
        <v>242</v>
      </c>
      <c r="B165" s="27" t="s">
        <v>52</v>
      </c>
      <c r="C165" s="79" t="s">
        <v>46</v>
      </c>
      <c r="D165" s="79" t="s">
        <v>71</v>
      </c>
      <c r="E165" s="82">
        <v>5120000249</v>
      </c>
      <c r="F165" s="17">
        <v>240</v>
      </c>
      <c r="G165" s="61">
        <v>50</v>
      </c>
      <c r="H165" s="61">
        <v>0</v>
      </c>
      <c r="I165" s="56">
        <f t="shared" si="5"/>
        <v>0</v>
      </c>
      <c r="J165" s="14"/>
      <c r="K165" s="14"/>
    </row>
    <row r="166" spans="1:11" ht="31.5" customHeight="1">
      <c r="A166" s="105" t="s">
        <v>243</v>
      </c>
      <c r="B166" s="27" t="s">
        <v>363</v>
      </c>
      <c r="C166" s="79" t="s">
        <v>46</v>
      </c>
      <c r="D166" s="79" t="s">
        <v>71</v>
      </c>
      <c r="E166" s="82">
        <v>5120000251</v>
      </c>
      <c r="F166" s="17">
        <v>240</v>
      </c>
      <c r="G166" s="61">
        <v>403.7</v>
      </c>
      <c r="H166" s="61">
        <v>193.6</v>
      </c>
      <c r="I166" s="56">
        <f t="shared" si="5"/>
        <v>47.956403269754766</v>
      </c>
      <c r="J166" s="14"/>
      <c r="K166" s="14"/>
    </row>
    <row r="167" spans="1:11" ht="31.5" customHeight="1">
      <c r="A167" s="105" t="s">
        <v>244</v>
      </c>
      <c r="B167" s="27" t="s">
        <v>364</v>
      </c>
      <c r="C167" s="79" t="s">
        <v>46</v>
      </c>
      <c r="D167" s="79" t="s">
        <v>71</v>
      </c>
      <c r="E167" s="82">
        <v>5120000252</v>
      </c>
      <c r="F167" s="17">
        <v>240</v>
      </c>
      <c r="G167" s="61">
        <v>1260.5</v>
      </c>
      <c r="H167" s="61">
        <v>0</v>
      </c>
      <c r="I167" s="56">
        <f t="shared" si="5"/>
        <v>0</v>
      </c>
      <c r="J167" s="14"/>
      <c r="K167" s="14"/>
    </row>
    <row r="168" spans="1:11" ht="17.25" customHeight="1">
      <c r="A168" s="34" t="s">
        <v>94</v>
      </c>
      <c r="B168" s="37" t="s">
        <v>73</v>
      </c>
      <c r="C168" s="66" t="s">
        <v>46</v>
      </c>
      <c r="D168" s="34" t="s">
        <v>75</v>
      </c>
      <c r="E168" s="38"/>
      <c r="F168" s="38"/>
      <c r="G168" s="39">
        <f aca="true" t="shared" si="7" ref="G168:H170">G169</f>
        <v>2527</v>
      </c>
      <c r="H168" s="39">
        <f t="shared" si="7"/>
        <v>2080.8</v>
      </c>
      <c r="I168" s="56">
        <f aca="true" t="shared" si="8" ref="I168:I173">H168/G168*100</f>
        <v>82.34269885239415</v>
      </c>
      <c r="J168" s="14"/>
      <c r="K168" s="14"/>
    </row>
    <row r="169" spans="1:11" ht="17.25" customHeight="1">
      <c r="A169" s="102" t="s">
        <v>95</v>
      </c>
      <c r="B169" s="37" t="s">
        <v>144</v>
      </c>
      <c r="C169" s="66" t="s">
        <v>46</v>
      </c>
      <c r="D169" s="34" t="s">
        <v>70</v>
      </c>
      <c r="E169" s="38"/>
      <c r="F169" s="38"/>
      <c r="G169" s="39">
        <f t="shared" si="7"/>
        <v>2527</v>
      </c>
      <c r="H169" s="39">
        <f t="shared" si="7"/>
        <v>2080.8</v>
      </c>
      <c r="I169" s="56"/>
      <c r="J169" s="14"/>
      <c r="K169" s="14"/>
    </row>
    <row r="170" spans="1:11" ht="81.75" customHeight="1">
      <c r="A170" s="101" t="s">
        <v>96</v>
      </c>
      <c r="B170" s="11" t="s">
        <v>365</v>
      </c>
      <c r="C170" s="68">
        <v>977</v>
      </c>
      <c r="D170" s="68" t="s">
        <v>70</v>
      </c>
      <c r="E170" s="69">
        <v>4570100250</v>
      </c>
      <c r="F170" s="69"/>
      <c r="G170" s="8">
        <f>G171</f>
        <v>2527</v>
      </c>
      <c r="H170" s="8">
        <f t="shared" si="7"/>
        <v>2080.8</v>
      </c>
      <c r="I170" s="56"/>
      <c r="J170" s="14"/>
      <c r="K170" s="14"/>
    </row>
    <row r="171" spans="1:11" ht="31.5" customHeight="1">
      <c r="A171" s="98" t="s">
        <v>97</v>
      </c>
      <c r="B171" s="78" t="s">
        <v>109</v>
      </c>
      <c r="C171" s="67">
        <v>977</v>
      </c>
      <c r="D171" s="67" t="s">
        <v>70</v>
      </c>
      <c r="E171" s="74">
        <v>4570100250</v>
      </c>
      <c r="F171" s="74">
        <v>200</v>
      </c>
      <c r="G171" s="62">
        <f>G172</f>
        <v>2527</v>
      </c>
      <c r="H171" s="62">
        <f>H172</f>
        <v>2080.8</v>
      </c>
      <c r="I171" s="56"/>
      <c r="J171" s="14"/>
      <c r="K171" s="14"/>
    </row>
    <row r="172" spans="1:11" ht="16.5" customHeight="1">
      <c r="A172" s="98" t="s">
        <v>118</v>
      </c>
      <c r="B172" s="78" t="s">
        <v>64</v>
      </c>
      <c r="C172" s="67">
        <v>977</v>
      </c>
      <c r="D172" s="67" t="s">
        <v>70</v>
      </c>
      <c r="E172" s="74">
        <v>4570100250</v>
      </c>
      <c r="F172" s="74">
        <v>240</v>
      </c>
      <c r="G172" s="62">
        <v>2527</v>
      </c>
      <c r="H172" s="62">
        <v>2080.8</v>
      </c>
      <c r="I172" s="56">
        <f t="shared" si="8"/>
        <v>82.34269885239415</v>
      </c>
      <c r="J172" s="14"/>
      <c r="K172" s="14"/>
    </row>
    <row r="173" spans="1:11" ht="15.75">
      <c r="A173" s="26"/>
      <c r="B173" s="18" t="s">
        <v>4</v>
      </c>
      <c r="C173" s="25"/>
      <c r="D173" s="17"/>
      <c r="E173" s="17"/>
      <c r="F173" s="17"/>
      <c r="G173" s="15">
        <f>G11+G61+G66+G72+G85+G130+G148+G160+G168</f>
        <v>96586.3</v>
      </c>
      <c r="H173" s="15">
        <f>H11+H61+H66+H72+H85+H130+H148+H160+H168</f>
        <v>86089.9</v>
      </c>
      <c r="I173" s="56">
        <f t="shared" si="8"/>
        <v>89.13262025773841</v>
      </c>
      <c r="J173" s="14"/>
      <c r="K173" s="14"/>
    </row>
    <row r="174" spans="1:11" ht="15.75">
      <c r="A174" s="87"/>
      <c r="B174" s="88"/>
      <c r="C174" s="89"/>
      <c r="D174" s="14"/>
      <c r="E174" s="14"/>
      <c r="F174" s="14"/>
      <c r="G174" s="90"/>
      <c r="H174" s="90"/>
      <c r="I174" s="90"/>
      <c r="J174" s="14"/>
      <c r="K174" s="14"/>
    </row>
    <row r="175" spans="1:11" ht="15.75">
      <c r="A175" s="87"/>
      <c r="B175" s="88"/>
      <c r="C175" s="89"/>
      <c r="D175" s="14"/>
      <c r="E175" s="14"/>
      <c r="F175" s="14"/>
      <c r="G175" s="90"/>
      <c r="H175" s="90"/>
      <c r="I175" s="90"/>
      <c r="J175" s="14"/>
      <c r="K175" s="14"/>
    </row>
    <row r="176" spans="1:11" ht="15.75">
      <c r="A176" s="87"/>
      <c r="B176" s="88"/>
      <c r="C176" s="89"/>
      <c r="D176" s="14"/>
      <c r="E176" s="14"/>
      <c r="F176" s="14"/>
      <c r="G176" s="90"/>
      <c r="H176" s="90"/>
      <c r="I176" s="90"/>
      <c r="J176" s="14"/>
      <c r="K176" s="14"/>
    </row>
    <row r="177" spans="1:11" ht="15.75">
      <c r="A177" s="87"/>
      <c r="B177" s="88"/>
      <c r="C177" s="89"/>
      <c r="D177" s="14"/>
      <c r="E177" s="14"/>
      <c r="F177" s="14"/>
      <c r="G177" s="90"/>
      <c r="H177" s="90"/>
      <c r="I177" s="90"/>
      <c r="J177" s="14"/>
      <c r="K177" s="14"/>
    </row>
    <row r="178" spans="1:11" ht="15.75">
      <c r="A178" s="87"/>
      <c r="B178" s="88"/>
      <c r="C178" s="89"/>
      <c r="D178" s="14"/>
      <c r="E178" s="14"/>
      <c r="F178" s="14"/>
      <c r="G178" s="90"/>
      <c r="H178" s="90"/>
      <c r="I178" s="90"/>
      <c r="J178" s="14"/>
      <c r="K178" s="14"/>
    </row>
    <row r="179" spans="1:11" ht="15.75">
      <c r="A179" s="87"/>
      <c r="B179" s="88"/>
      <c r="C179" s="89"/>
      <c r="D179" s="14"/>
      <c r="E179" s="14"/>
      <c r="F179" s="14"/>
      <c r="G179" s="90"/>
      <c r="H179" s="90"/>
      <c r="I179" s="90"/>
      <c r="J179" s="14"/>
      <c r="K179" s="14"/>
    </row>
    <row r="180" spans="1:11" ht="15.75">
      <c r="A180" s="87"/>
      <c r="B180" s="88"/>
      <c r="C180" s="89"/>
      <c r="D180" s="14"/>
      <c r="E180" s="14"/>
      <c r="F180" s="14"/>
      <c r="G180" s="90"/>
      <c r="H180" s="90"/>
      <c r="I180" s="90"/>
      <c r="J180" s="14"/>
      <c r="K180" s="14"/>
    </row>
    <row r="181" spans="1:11" ht="15.75">
      <c r="A181" s="87"/>
      <c r="B181" s="88"/>
      <c r="C181" s="89"/>
      <c r="D181" s="14"/>
      <c r="E181" s="14"/>
      <c r="F181" s="14"/>
      <c r="G181" s="90"/>
      <c r="H181" s="90"/>
      <c r="I181" s="90"/>
      <c r="J181" s="14"/>
      <c r="K181" s="14"/>
    </row>
    <row r="182" spans="1:11" ht="15.75">
      <c r="A182" s="87"/>
      <c r="B182" s="88"/>
      <c r="C182" s="89"/>
      <c r="D182" s="14"/>
      <c r="E182" s="14"/>
      <c r="F182" s="14"/>
      <c r="G182" s="90"/>
      <c r="H182" s="90"/>
      <c r="I182" s="90"/>
      <c r="J182" s="14"/>
      <c r="K182" s="14"/>
    </row>
    <row r="183" spans="1:11" ht="15.75">
      <c r="A183" s="87"/>
      <c r="B183" s="88"/>
      <c r="C183" s="89"/>
      <c r="D183" s="14"/>
      <c r="E183" s="14"/>
      <c r="F183" s="14"/>
      <c r="G183" s="90"/>
      <c r="H183" s="90"/>
      <c r="I183" s="90"/>
      <c r="J183" s="14"/>
      <c r="K183" s="14"/>
    </row>
    <row r="184" spans="1:11" ht="15.75">
      <c r="A184" s="87"/>
      <c r="B184" s="88"/>
      <c r="C184" s="89"/>
      <c r="D184" s="14"/>
      <c r="E184" s="14"/>
      <c r="F184" s="14"/>
      <c r="G184" s="90"/>
      <c r="H184" s="90"/>
      <c r="I184" s="90"/>
      <c r="J184" s="14"/>
      <c r="K184" s="14"/>
    </row>
    <row r="185" spans="1:9" ht="15.75">
      <c r="A185" s="19"/>
      <c r="B185" s="20"/>
      <c r="C185" s="31"/>
      <c r="D185" s="4"/>
      <c r="E185" s="4"/>
      <c r="F185" s="4"/>
      <c r="G185" s="60"/>
      <c r="H185" s="60"/>
      <c r="I185" s="60"/>
    </row>
    <row r="186" spans="1:7" ht="15.75">
      <c r="A186" s="19"/>
      <c r="B186" s="20"/>
      <c r="C186" s="31"/>
      <c r="D186" s="4"/>
      <c r="E186" s="4"/>
      <c r="F186" s="4"/>
      <c r="G186" s="4"/>
    </row>
    <row r="187" spans="1:9" ht="15.75" customHeight="1">
      <c r="A187" s="19"/>
      <c r="B187" s="171"/>
      <c r="C187" s="172"/>
      <c r="D187" s="172"/>
      <c r="E187" s="172"/>
      <c r="F187" s="172"/>
      <c r="G187" s="172"/>
      <c r="H187" s="172"/>
      <c r="I187" s="172"/>
    </row>
    <row r="188" spans="1:7" ht="15.75">
      <c r="A188" s="19"/>
      <c r="B188" s="20"/>
      <c r="C188" s="32"/>
      <c r="D188" s="4"/>
      <c r="E188" s="4"/>
      <c r="F188" s="4"/>
      <c r="G188" s="4"/>
    </row>
    <row r="190" ht="15.75">
      <c r="G190" s="55"/>
    </row>
  </sheetData>
  <sheetProtection/>
  <mergeCells count="8">
    <mergeCell ref="A7:I7"/>
    <mergeCell ref="B187:I187"/>
    <mergeCell ref="G1:I1"/>
    <mergeCell ref="G2:I2"/>
    <mergeCell ref="G4:I4"/>
    <mergeCell ref="D3:I3"/>
    <mergeCell ref="B5:H5"/>
    <mergeCell ref="B6:H6"/>
  </mergeCells>
  <printOptions/>
  <pageMargins left="0.5905511811023623" right="0.2362204724409449" top="0.33" bottom="0.5" header="0.5118110236220472" footer="0.2"/>
  <pageSetup fitToHeight="20" fitToWidth="1" horizontalDpi="600" verticalDpi="600" orientation="portrait" paperSize="9" scale="67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8.875" style="29" customWidth="1"/>
    <col min="2" max="2" width="52.625" style="5" customWidth="1"/>
    <col min="3" max="3" width="6.875" style="33" bestFit="1" customWidth="1"/>
    <col min="4" max="4" width="8.375" style="5" bestFit="1" customWidth="1"/>
    <col min="5" max="5" width="13.125" style="29" customWidth="1"/>
    <col min="6" max="6" width="14.875" style="5" customWidth="1"/>
    <col min="7" max="7" width="12.875" style="5" customWidth="1"/>
    <col min="8" max="8" width="14.25390625" style="5" customWidth="1"/>
    <col min="9" max="16384" width="9.125" style="5" customWidth="1"/>
  </cols>
  <sheetData>
    <row r="1" spans="6:8" ht="15.75">
      <c r="F1" s="173" t="s">
        <v>367</v>
      </c>
      <c r="G1" s="172"/>
      <c r="H1" s="172"/>
    </row>
    <row r="2" spans="6:8" ht="15.75">
      <c r="F2" s="173" t="s">
        <v>145</v>
      </c>
      <c r="G2" s="172"/>
      <c r="H2" s="172"/>
    </row>
    <row r="3" spans="4:8" ht="15.75">
      <c r="D3" s="173" t="s">
        <v>146</v>
      </c>
      <c r="E3" s="172"/>
      <c r="F3" s="172"/>
      <c r="G3" s="172"/>
      <c r="H3" s="172"/>
    </row>
    <row r="4" spans="2:8" ht="15.75">
      <c r="B4" s="63"/>
      <c r="F4" s="174" t="s">
        <v>147</v>
      </c>
      <c r="G4" s="175"/>
      <c r="H4" s="175"/>
    </row>
    <row r="5" spans="2:10" ht="15.75">
      <c r="B5" s="176"/>
      <c r="C5" s="175"/>
      <c r="D5" s="175"/>
      <c r="E5" s="175"/>
      <c r="F5" s="175"/>
      <c r="G5" s="175"/>
      <c r="H5" s="21"/>
      <c r="I5" s="21"/>
      <c r="J5" s="21"/>
    </row>
    <row r="6" spans="1:10" ht="15.75">
      <c r="A6" s="170" t="s">
        <v>366</v>
      </c>
      <c r="B6" s="170"/>
      <c r="C6" s="170"/>
      <c r="D6" s="170"/>
      <c r="E6" s="170"/>
      <c r="F6" s="170"/>
      <c r="G6" s="170"/>
      <c r="H6" s="170"/>
      <c r="I6" s="21"/>
      <c r="J6" s="21"/>
    </row>
    <row r="7" spans="1:10" ht="15.75">
      <c r="A7" s="96"/>
      <c r="B7" s="96"/>
      <c r="C7" s="96"/>
      <c r="D7" s="96"/>
      <c r="E7" s="153"/>
      <c r="F7" s="96"/>
      <c r="G7" s="21"/>
      <c r="H7" s="21"/>
      <c r="I7" s="21"/>
      <c r="J7" s="21"/>
    </row>
    <row r="8" spans="1:10" s="63" customFormat="1" ht="47.25">
      <c r="A8" s="25" t="s">
        <v>0</v>
      </c>
      <c r="B8" s="22" t="s">
        <v>1</v>
      </c>
      <c r="C8" s="25" t="s">
        <v>29</v>
      </c>
      <c r="D8" s="22" t="s">
        <v>246</v>
      </c>
      <c r="E8" s="25" t="s">
        <v>247</v>
      </c>
      <c r="F8" s="22" t="s">
        <v>129</v>
      </c>
      <c r="G8" s="22" t="s">
        <v>127</v>
      </c>
      <c r="H8" s="22" t="s">
        <v>128</v>
      </c>
      <c r="I8" s="108"/>
      <c r="J8" s="108"/>
    </row>
    <row r="9" spans="1:10" ht="15.75">
      <c r="A9" s="58"/>
      <c r="B9" s="23"/>
      <c r="C9" s="30"/>
      <c r="D9" s="23"/>
      <c r="E9" s="58"/>
      <c r="F9" s="23"/>
      <c r="G9" s="57"/>
      <c r="H9" s="2"/>
      <c r="I9" s="6"/>
      <c r="J9" s="1"/>
    </row>
    <row r="10" spans="1:10" s="28" customFormat="1" ht="19.5" customHeight="1">
      <c r="A10" s="10" t="s">
        <v>53</v>
      </c>
      <c r="B10" s="59" t="s">
        <v>26</v>
      </c>
      <c r="C10" s="46"/>
      <c r="D10" s="46" t="s">
        <v>308</v>
      </c>
      <c r="E10" s="154" t="s">
        <v>309</v>
      </c>
      <c r="F10" s="116">
        <f>F12+F13+F17+F18+F11+F15</f>
        <v>48222.9</v>
      </c>
      <c r="G10" s="116">
        <f>G12+G13+G17+G18+G11+G15</f>
        <v>46929.30000000001</v>
      </c>
      <c r="H10" s="116">
        <f>G10/F10*100</f>
        <v>97.31745705878329</v>
      </c>
      <c r="I10" s="6"/>
      <c r="J10" s="1"/>
    </row>
    <row r="11" spans="1:10" s="28" customFormat="1" ht="59.25" customHeight="1">
      <c r="A11" s="139" t="s">
        <v>30</v>
      </c>
      <c r="B11" s="157" t="s">
        <v>248</v>
      </c>
      <c r="C11" s="135" t="s">
        <v>130</v>
      </c>
      <c r="D11" s="135" t="s">
        <v>308</v>
      </c>
      <c r="E11" s="135" t="s">
        <v>310</v>
      </c>
      <c r="F11" s="145">
        <v>1327.8</v>
      </c>
      <c r="G11" s="145">
        <v>1155.3</v>
      </c>
      <c r="H11" s="145">
        <f>G11/F11*100</f>
        <v>87.00858563036601</v>
      </c>
      <c r="I11" s="6"/>
      <c r="J11" s="1"/>
    </row>
    <row r="12" spans="1:10" ht="79.5" customHeight="1">
      <c r="A12" s="139" t="s">
        <v>68</v>
      </c>
      <c r="B12" s="158" t="s">
        <v>189</v>
      </c>
      <c r="C12" s="135" t="s">
        <v>130</v>
      </c>
      <c r="D12" s="135" t="s">
        <v>308</v>
      </c>
      <c r="E12" s="135" t="s">
        <v>311</v>
      </c>
      <c r="F12" s="152">
        <v>9168</v>
      </c>
      <c r="G12" s="152">
        <v>8647.9</v>
      </c>
      <c r="H12" s="145">
        <f>G12/F12*100</f>
        <v>94.32700698080279</v>
      </c>
      <c r="I12" s="7"/>
      <c r="J12" s="7"/>
    </row>
    <row r="13" spans="1:10" ht="88.5" customHeight="1">
      <c r="A13" s="139" t="s">
        <v>321</v>
      </c>
      <c r="B13" s="158" t="s">
        <v>190</v>
      </c>
      <c r="C13" s="135" t="s">
        <v>46</v>
      </c>
      <c r="D13" s="135" t="s">
        <v>308</v>
      </c>
      <c r="E13" s="135" t="s">
        <v>312</v>
      </c>
      <c r="F13" s="152">
        <v>36174.7</v>
      </c>
      <c r="G13" s="152">
        <v>35866.8</v>
      </c>
      <c r="H13" s="145">
        <f>G13/F13*100</f>
        <v>99.14885265116229</v>
      </c>
      <c r="I13" s="7"/>
      <c r="J13" s="7"/>
    </row>
    <row r="14" spans="1:10" ht="15.75">
      <c r="A14" s="12"/>
      <c r="B14" s="24"/>
      <c r="C14" s="12"/>
      <c r="D14" s="12"/>
      <c r="E14" s="12"/>
      <c r="F14" s="9"/>
      <c r="G14" s="3"/>
      <c r="H14" s="133"/>
      <c r="I14" s="7"/>
      <c r="J14" s="7"/>
    </row>
    <row r="15" spans="1:10" ht="31.5">
      <c r="A15" s="139" t="s">
        <v>255</v>
      </c>
      <c r="B15" s="134" t="s">
        <v>288</v>
      </c>
      <c r="C15" s="135" t="s">
        <v>46</v>
      </c>
      <c r="D15" s="135" t="s">
        <v>308</v>
      </c>
      <c r="E15" s="135" t="s">
        <v>314</v>
      </c>
      <c r="F15" s="152">
        <v>1155.9</v>
      </c>
      <c r="G15" s="152">
        <v>1155.8</v>
      </c>
      <c r="H15" s="145">
        <f>G15/F15*100</f>
        <v>99.99134873258932</v>
      </c>
      <c r="I15" s="7"/>
      <c r="J15" s="7"/>
    </row>
    <row r="16" spans="1:10" ht="15.75">
      <c r="A16" s="139"/>
      <c r="B16" s="134"/>
      <c r="C16" s="139"/>
      <c r="D16" s="139"/>
      <c r="E16" s="139"/>
      <c r="F16" s="159"/>
      <c r="G16" s="114"/>
      <c r="H16" s="160"/>
      <c r="I16" s="7"/>
      <c r="J16" s="7"/>
    </row>
    <row r="17" spans="1:10" ht="15.75">
      <c r="A17" s="139" t="s">
        <v>322</v>
      </c>
      <c r="B17" s="134" t="s">
        <v>27</v>
      </c>
      <c r="C17" s="139" t="s">
        <v>46</v>
      </c>
      <c r="D17" s="139" t="s">
        <v>308</v>
      </c>
      <c r="E17" s="139" t="s">
        <v>315</v>
      </c>
      <c r="F17" s="159">
        <v>50</v>
      </c>
      <c r="G17" s="159">
        <v>0</v>
      </c>
      <c r="H17" s="160">
        <f>G17/F17*100</f>
        <v>0</v>
      </c>
      <c r="I17" s="7"/>
      <c r="J17" s="7"/>
    </row>
    <row r="18" spans="1:10" ht="18.75" customHeight="1">
      <c r="A18" s="139" t="s">
        <v>266</v>
      </c>
      <c r="B18" s="161" t="s">
        <v>25</v>
      </c>
      <c r="C18" s="139" t="s">
        <v>46</v>
      </c>
      <c r="D18" s="139" t="s">
        <v>308</v>
      </c>
      <c r="E18" s="139" t="s">
        <v>316</v>
      </c>
      <c r="F18" s="159">
        <v>346.5</v>
      </c>
      <c r="G18" s="159">
        <v>103.5</v>
      </c>
      <c r="H18" s="160">
        <f>G18/F18*100</f>
        <v>29.87012987012987</v>
      </c>
      <c r="I18" s="7"/>
      <c r="J18" s="7"/>
    </row>
    <row r="19" spans="1:10" ht="15.75">
      <c r="A19" s="13"/>
      <c r="B19" s="24"/>
      <c r="C19" s="12"/>
      <c r="D19" s="12"/>
      <c r="E19" s="12"/>
      <c r="F19" s="9"/>
      <c r="G19" s="3"/>
      <c r="H19" s="133"/>
      <c r="I19" s="7"/>
      <c r="J19" s="7"/>
    </row>
    <row r="20" spans="1:10" ht="33.75" customHeight="1">
      <c r="A20" s="46" t="s">
        <v>54</v>
      </c>
      <c r="B20" s="162" t="s">
        <v>19</v>
      </c>
      <c r="C20" s="163" t="s">
        <v>46</v>
      </c>
      <c r="D20" s="46" t="s">
        <v>311</v>
      </c>
      <c r="E20" s="163" t="s">
        <v>309</v>
      </c>
      <c r="F20" s="49">
        <f>F21</f>
        <v>250</v>
      </c>
      <c r="G20" s="49">
        <f>G21</f>
        <v>130.8</v>
      </c>
      <c r="H20" s="116">
        <f>G20/F20*100</f>
        <v>52.32</v>
      </c>
      <c r="I20" s="7"/>
      <c r="J20" s="7"/>
    </row>
    <row r="21" spans="1:10" ht="47.25" customHeight="1">
      <c r="A21" s="156" t="s">
        <v>36</v>
      </c>
      <c r="B21" s="164" t="s">
        <v>142</v>
      </c>
      <c r="C21" s="135" t="s">
        <v>46</v>
      </c>
      <c r="D21" s="135" t="s">
        <v>311</v>
      </c>
      <c r="E21" s="135" t="s">
        <v>313</v>
      </c>
      <c r="F21" s="152">
        <v>250</v>
      </c>
      <c r="G21" s="152">
        <v>130.8</v>
      </c>
      <c r="H21" s="144"/>
      <c r="I21" s="7"/>
      <c r="J21" s="7"/>
    </row>
    <row r="22" spans="1:10" ht="15.75">
      <c r="A22" s="10" t="s">
        <v>55</v>
      </c>
      <c r="B22" s="94" t="s">
        <v>148</v>
      </c>
      <c r="C22" s="97" t="s">
        <v>46</v>
      </c>
      <c r="D22" s="97" t="s">
        <v>312</v>
      </c>
      <c r="E22" s="97" t="s">
        <v>309</v>
      </c>
      <c r="F22" s="112">
        <f>F23+F24</f>
        <v>114</v>
      </c>
      <c r="G22" s="112">
        <f>G23+G24</f>
        <v>102.5</v>
      </c>
      <c r="H22" s="56">
        <f>G22/F22*100</f>
        <v>89.91228070175438</v>
      </c>
      <c r="I22" s="7"/>
      <c r="J22" s="7"/>
    </row>
    <row r="23" spans="1:10" ht="23.25" customHeight="1">
      <c r="A23" s="139" t="s">
        <v>38</v>
      </c>
      <c r="B23" s="134" t="s">
        <v>149</v>
      </c>
      <c r="C23" s="135" t="s">
        <v>46</v>
      </c>
      <c r="D23" s="135" t="s">
        <v>312</v>
      </c>
      <c r="E23" s="135" t="s">
        <v>308</v>
      </c>
      <c r="F23" s="152">
        <v>99</v>
      </c>
      <c r="G23" s="152">
        <v>94.6</v>
      </c>
      <c r="H23" s="145">
        <f>G23/F23*100</f>
        <v>95.55555555555554</v>
      </c>
      <c r="I23" s="7"/>
      <c r="J23" s="7"/>
    </row>
    <row r="24" spans="1:10" ht="27.75" customHeight="1">
      <c r="A24" s="139" t="s">
        <v>165</v>
      </c>
      <c r="B24" s="134" t="s">
        <v>166</v>
      </c>
      <c r="C24" s="135" t="s">
        <v>46</v>
      </c>
      <c r="D24" s="135" t="s">
        <v>312</v>
      </c>
      <c r="E24" s="135" t="s">
        <v>317</v>
      </c>
      <c r="F24" s="152">
        <v>15</v>
      </c>
      <c r="G24" s="152">
        <v>7.9</v>
      </c>
      <c r="H24" s="145">
        <f>G24/F24*100</f>
        <v>52.66666666666667</v>
      </c>
      <c r="I24" s="7"/>
      <c r="J24" s="7"/>
    </row>
    <row r="25" spans="1:10" ht="15.75">
      <c r="A25" s="139"/>
      <c r="B25" s="134"/>
      <c r="C25" s="139"/>
      <c r="D25" s="139"/>
      <c r="E25" s="139"/>
      <c r="F25" s="159"/>
      <c r="G25" s="114"/>
      <c r="H25" s="160"/>
      <c r="I25" s="7"/>
      <c r="J25" s="7"/>
    </row>
    <row r="26" spans="1:10" ht="19.5" customHeight="1">
      <c r="A26" s="10" t="s">
        <v>40</v>
      </c>
      <c r="B26" s="44" t="s">
        <v>6</v>
      </c>
      <c r="C26" s="83" t="s">
        <v>46</v>
      </c>
      <c r="D26" s="10" t="s">
        <v>318</v>
      </c>
      <c r="E26" s="10" t="s">
        <v>309</v>
      </c>
      <c r="F26" s="43">
        <f>F27</f>
        <v>27000</v>
      </c>
      <c r="G26" s="43">
        <f>G27</f>
        <v>26262.5</v>
      </c>
      <c r="H26" s="56">
        <f>G26/F26*100</f>
        <v>97.26851851851852</v>
      </c>
      <c r="I26" s="7"/>
      <c r="J26" s="7"/>
    </row>
    <row r="27" spans="1:10" ht="19.5" customHeight="1">
      <c r="A27" s="139" t="s">
        <v>41</v>
      </c>
      <c r="B27" s="134" t="s">
        <v>85</v>
      </c>
      <c r="C27" s="139" t="s">
        <v>46</v>
      </c>
      <c r="D27" s="139" t="s">
        <v>318</v>
      </c>
      <c r="E27" s="139" t="s">
        <v>311</v>
      </c>
      <c r="F27" s="159">
        <v>27000</v>
      </c>
      <c r="G27" s="159">
        <v>26262.5</v>
      </c>
      <c r="H27" s="160"/>
      <c r="I27" s="7"/>
      <c r="J27" s="7"/>
    </row>
    <row r="28" spans="1:10" ht="15.75">
      <c r="A28" s="124" t="s">
        <v>42</v>
      </c>
      <c r="B28" s="147" t="s">
        <v>10</v>
      </c>
      <c r="C28" s="126">
        <v>977</v>
      </c>
      <c r="D28" s="124" t="s">
        <v>314</v>
      </c>
      <c r="E28" s="155" t="s">
        <v>309</v>
      </c>
      <c r="F28" s="127">
        <f>F30+F31+F29</f>
        <v>3135.9</v>
      </c>
      <c r="G28" s="127">
        <f>G30+G31+G29</f>
        <v>739.5</v>
      </c>
      <c r="H28" s="133">
        <f>G28/F28*100</f>
        <v>23.581746866928157</v>
      </c>
      <c r="I28" s="7"/>
      <c r="J28" s="7"/>
    </row>
    <row r="29" spans="1:10" ht="31.5">
      <c r="A29" s="135" t="s">
        <v>43</v>
      </c>
      <c r="B29" s="165" t="s">
        <v>196</v>
      </c>
      <c r="C29" s="150">
        <v>977</v>
      </c>
      <c r="D29" s="150" t="s">
        <v>314</v>
      </c>
      <c r="E29" s="156" t="s">
        <v>318</v>
      </c>
      <c r="F29" s="152">
        <v>300</v>
      </c>
      <c r="G29" s="152">
        <v>30</v>
      </c>
      <c r="H29" s="145">
        <f>G29/F29*100</f>
        <v>10</v>
      </c>
      <c r="I29" s="7"/>
      <c r="J29" s="7"/>
    </row>
    <row r="30" spans="1:10" ht="15.75">
      <c r="A30" s="139" t="s">
        <v>193</v>
      </c>
      <c r="B30" s="166" t="s">
        <v>245</v>
      </c>
      <c r="C30" s="139">
        <v>977</v>
      </c>
      <c r="D30" s="139" t="s">
        <v>314</v>
      </c>
      <c r="E30" s="139" t="s">
        <v>314</v>
      </c>
      <c r="F30" s="159">
        <v>1400</v>
      </c>
      <c r="G30" s="159">
        <v>87.5</v>
      </c>
      <c r="H30" s="160">
        <f>G30/F30*100</f>
        <v>6.25</v>
      </c>
      <c r="I30" s="7"/>
      <c r="J30" s="7"/>
    </row>
    <row r="31" spans="1:10" ht="31.5">
      <c r="A31" s="139" t="s">
        <v>202</v>
      </c>
      <c r="B31" s="166" t="s">
        <v>194</v>
      </c>
      <c r="C31" s="139" t="s">
        <v>46</v>
      </c>
      <c r="D31" s="139" t="s">
        <v>314</v>
      </c>
      <c r="E31" s="139" t="s">
        <v>313</v>
      </c>
      <c r="F31" s="159">
        <v>1435.9</v>
      </c>
      <c r="G31" s="159">
        <v>622</v>
      </c>
      <c r="H31" s="145">
        <f>G31/F31*100</f>
        <v>43.317779789678944</v>
      </c>
      <c r="I31" s="7"/>
      <c r="J31" s="7"/>
    </row>
    <row r="32" spans="1:10" ht="15.75">
      <c r="A32" s="12"/>
      <c r="B32" s="24"/>
      <c r="C32" s="26"/>
      <c r="D32" s="26"/>
      <c r="E32" s="79"/>
      <c r="F32" s="61"/>
      <c r="G32" s="118"/>
      <c r="H32" s="133"/>
      <c r="I32" s="7"/>
      <c r="J32" s="7"/>
    </row>
    <row r="33" spans="1:10" ht="17.25" customHeight="1">
      <c r="A33" s="10" t="s">
        <v>44</v>
      </c>
      <c r="B33" s="44" t="s">
        <v>143</v>
      </c>
      <c r="C33" s="83" t="s">
        <v>46</v>
      </c>
      <c r="D33" s="10" t="s">
        <v>319</v>
      </c>
      <c r="E33" s="83" t="s">
        <v>309</v>
      </c>
      <c r="F33" s="43">
        <f>F34</f>
        <v>9336.2</v>
      </c>
      <c r="G33" s="43">
        <f>G34</f>
        <v>5893.7</v>
      </c>
      <c r="H33" s="56">
        <f>G33/F33*100</f>
        <v>63.127396585334495</v>
      </c>
      <c r="I33" s="7"/>
      <c r="J33" s="7"/>
    </row>
    <row r="34" spans="1:10" ht="15.75">
      <c r="A34" s="139" t="s">
        <v>45</v>
      </c>
      <c r="B34" s="134" t="s">
        <v>22</v>
      </c>
      <c r="C34" s="139" t="s">
        <v>46</v>
      </c>
      <c r="D34" s="139" t="s">
        <v>319</v>
      </c>
      <c r="E34" s="139" t="s">
        <v>308</v>
      </c>
      <c r="F34" s="159">
        <v>9336.2</v>
      </c>
      <c r="G34" s="159">
        <v>5893.7</v>
      </c>
      <c r="H34" s="160"/>
      <c r="I34" s="7"/>
      <c r="J34" s="7"/>
    </row>
    <row r="35" spans="1:10" ht="15.75">
      <c r="A35" s="46" t="s">
        <v>79</v>
      </c>
      <c r="B35" s="47" t="s">
        <v>3</v>
      </c>
      <c r="C35" s="40" t="s">
        <v>46</v>
      </c>
      <c r="D35" s="54">
        <v>10</v>
      </c>
      <c r="E35" s="163" t="s">
        <v>309</v>
      </c>
      <c r="F35" s="49">
        <f>F36+F37</f>
        <v>3976.1</v>
      </c>
      <c r="G35" s="49">
        <f>G36+G37</f>
        <v>3628.4</v>
      </c>
      <c r="H35" s="56">
        <f aca="true" t="shared" si="0" ref="H35:H42">G35/F35*100</f>
        <v>91.25525011946381</v>
      </c>
      <c r="I35" s="14"/>
      <c r="J35" s="14"/>
    </row>
    <row r="36" spans="1:10" ht="15.75">
      <c r="A36" s="135" t="s">
        <v>47</v>
      </c>
      <c r="B36" s="157" t="s">
        <v>83</v>
      </c>
      <c r="C36" s="139">
        <v>977</v>
      </c>
      <c r="D36" s="139" t="s">
        <v>320</v>
      </c>
      <c r="E36" s="135" t="s">
        <v>311</v>
      </c>
      <c r="F36" s="152">
        <v>1819.6</v>
      </c>
      <c r="G36" s="152">
        <v>1819.5</v>
      </c>
      <c r="H36" s="160">
        <f>G36/F36*100</f>
        <v>99.99450428665642</v>
      </c>
      <c r="I36" s="14"/>
      <c r="J36" s="14"/>
    </row>
    <row r="37" spans="1:10" ht="15.75">
      <c r="A37" s="135" t="s">
        <v>98</v>
      </c>
      <c r="B37" s="157" t="s">
        <v>66</v>
      </c>
      <c r="C37" s="135" t="s">
        <v>46</v>
      </c>
      <c r="D37" s="167">
        <v>10</v>
      </c>
      <c r="E37" s="135" t="s">
        <v>312</v>
      </c>
      <c r="F37" s="152">
        <v>2156.5</v>
      </c>
      <c r="G37" s="152">
        <v>1808.9</v>
      </c>
      <c r="H37" s="160">
        <f t="shared" si="0"/>
        <v>83.88128912589845</v>
      </c>
      <c r="I37" s="14"/>
      <c r="J37" s="14"/>
    </row>
    <row r="38" spans="1:10" ht="18.75" customHeight="1">
      <c r="A38" s="46" t="s">
        <v>77</v>
      </c>
      <c r="B38" s="47" t="s">
        <v>9</v>
      </c>
      <c r="C38" s="83" t="s">
        <v>46</v>
      </c>
      <c r="D38" s="46" t="s">
        <v>315</v>
      </c>
      <c r="E38" s="163" t="s">
        <v>309</v>
      </c>
      <c r="F38" s="49">
        <f>F39</f>
        <v>2024.2</v>
      </c>
      <c r="G38" s="49">
        <f>G39</f>
        <v>322.4</v>
      </c>
      <c r="H38" s="56">
        <f t="shared" si="0"/>
        <v>15.92727991305207</v>
      </c>
      <c r="I38" s="14"/>
      <c r="J38" s="14"/>
    </row>
    <row r="39" spans="1:10" ht="18.75" customHeight="1">
      <c r="A39" s="135" t="s">
        <v>92</v>
      </c>
      <c r="B39" s="157" t="s">
        <v>74</v>
      </c>
      <c r="C39" s="135">
        <v>977</v>
      </c>
      <c r="D39" s="135" t="s">
        <v>315</v>
      </c>
      <c r="E39" s="135" t="s">
        <v>308</v>
      </c>
      <c r="F39" s="152">
        <v>2024.2</v>
      </c>
      <c r="G39" s="152">
        <v>322.4</v>
      </c>
      <c r="H39" s="160">
        <f>G39/F39*100</f>
        <v>15.92727991305207</v>
      </c>
      <c r="I39" s="14"/>
      <c r="J39" s="14"/>
    </row>
    <row r="40" spans="1:10" ht="17.25" customHeight="1">
      <c r="A40" s="34" t="s">
        <v>94</v>
      </c>
      <c r="B40" s="37" t="s">
        <v>73</v>
      </c>
      <c r="C40" s="66" t="s">
        <v>46</v>
      </c>
      <c r="D40" s="34" t="s">
        <v>317</v>
      </c>
      <c r="E40" s="34" t="s">
        <v>309</v>
      </c>
      <c r="F40" s="39">
        <f>F41</f>
        <v>2527</v>
      </c>
      <c r="G40" s="39">
        <f>G41</f>
        <v>2080.8</v>
      </c>
      <c r="H40" s="56">
        <f t="shared" si="0"/>
        <v>82.34269885239415</v>
      </c>
      <c r="I40" s="14"/>
      <c r="J40" s="14"/>
    </row>
    <row r="41" spans="1:10" ht="17.25" customHeight="1">
      <c r="A41" s="139" t="s">
        <v>95</v>
      </c>
      <c r="B41" s="134" t="s">
        <v>144</v>
      </c>
      <c r="C41" s="139" t="s">
        <v>46</v>
      </c>
      <c r="D41" s="139" t="s">
        <v>317</v>
      </c>
      <c r="E41" s="139" t="s">
        <v>310</v>
      </c>
      <c r="F41" s="159">
        <v>2527</v>
      </c>
      <c r="G41" s="159">
        <v>2080.8</v>
      </c>
      <c r="H41" s="160"/>
      <c r="I41" s="14"/>
      <c r="J41" s="14"/>
    </row>
    <row r="42" spans="1:10" ht="15.75">
      <c r="A42" s="26"/>
      <c r="B42" s="18" t="s">
        <v>4</v>
      </c>
      <c r="C42" s="25"/>
      <c r="D42" s="17"/>
      <c r="E42" s="26"/>
      <c r="F42" s="15">
        <f>F10+F20+F22+F26+F28+F33+F35+F38+F40</f>
        <v>96586.29999999999</v>
      </c>
      <c r="G42" s="15">
        <f>G10+G20+G22+G26+G28+G33+G35+G38+G40</f>
        <v>86089.9</v>
      </c>
      <c r="H42" s="56">
        <f t="shared" si="0"/>
        <v>89.13262025773842</v>
      </c>
      <c r="I42" s="14"/>
      <c r="J42" s="14"/>
    </row>
    <row r="43" spans="1:8" ht="15.75">
      <c r="A43" s="19"/>
      <c r="B43" s="20"/>
      <c r="C43" s="31"/>
      <c r="D43" s="4"/>
      <c r="E43" s="19"/>
      <c r="F43" s="60"/>
      <c r="G43" s="60"/>
      <c r="H43" s="60"/>
    </row>
    <row r="44" spans="1:6" ht="15.75">
      <c r="A44" s="19"/>
      <c r="B44" s="20"/>
      <c r="C44" s="31"/>
      <c r="D44" s="4"/>
      <c r="E44" s="19"/>
      <c r="F44" s="4"/>
    </row>
    <row r="45" spans="1:8" ht="15.75" customHeight="1">
      <c r="A45" s="19"/>
      <c r="B45" s="171"/>
      <c r="C45" s="172"/>
      <c r="D45" s="172"/>
      <c r="E45" s="172"/>
      <c r="F45" s="172"/>
      <c r="G45" s="172"/>
      <c r="H45" s="172"/>
    </row>
    <row r="46" spans="1:6" ht="15.75">
      <c r="A46" s="19"/>
      <c r="B46" s="20"/>
      <c r="C46" s="32"/>
      <c r="D46" s="4"/>
      <c r="E46" s="19"/>
      <c r="F46" s="4"/>
    </row>
    <row r="48" ht="15.75">
      <c r="F48" s="55"/>
    </row>
  </sheetData>
  <sheetProtection/>
  <mergeCells count="7">
    <mergeCell ref="A6:H6"/>
    <mergeCell ref="B45:H45"/>
    <mergeCell ref="F1:H1"/>
    <mergeCell ref="F2:H2"/>
    <mergeCell ref="D3:H3"/>
    <mergeCell ref="F4:H4"/>
    <mergeCell ref="B5:G5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2020-04-05T19:40:33Z</cp:lastPrinted>
  <dcterms:created xsi:type="dcterms:W3CDTF">2006-12-21T11:37:10Z</dcterms:created>
  <dcterms:modified xsi:type="dcterms:W3CDTF">2021-04-29T15:53:02Z</dcterms:modified>
  <cp:category/>
  <cp:version/>
  <cp:contentType/>
  <cp:contentStatus/>
</cp:coreProperties>
</file>